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README" sheetId="1" state="visible" r:id="rId1"/>
    <sheet xmlns:r="http://schemas.openxmlformats.org/officeDocument/2006/relationships" name="CONFIG" sheetId="2" state="visible" r:id="rId2"/>
    <sheet xmlns:r="http://schemas.openxmlformats.org/officeDocument/2006/relationships" name="INPUT" sheetId="3" state="visible" r:id="rId3"/>
    <sheet xmlns:r="http://schemas.openxmlformats.org/officeDocument/2006/relationships" name="LOGIC" sheetId="4" state="visible" r:id="rId4"/>
    <sheet xmlns:r="http://schemas.openxmlformats.org/officeDocument/2006/relationships" name="OUTPUT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4">
    <numFmt numFmtId="164" formatCode="&quot;$&quot;#,##0"/>
    <numFmt numFmtId="165" formatCode="&quot;$&quot;#,##0.00"/>
    <numFmt numFmtId="166" formatCode="0.000"/>
    <numFmt numFmtId="167" formatCode="0.0%"/>
  </numFmts>
  <fonts count="14">
    <font>
      <name val="Calibri"/>
      <family val="2"/>
      <color theme="1"/>
      <sz val="11"/>
      <scheme val="minor"/>
    </font>
    <font>
      <name val="Aptos"/>
      <b val="1"/>
      <color rgb="00FFFFFF"/>
      <sz val="18"/>
    </font>
    <font>
      <name val="Aptos"/>
      <color rgb="00FFFFFF"/>
      <sz val="10"/>
    </font>
    <font>
      <name val="Aptos"/>
      <b val="1"/>
      <color rgb="001E3A5F"/>
      <sz val="11"/>
    </font>
    <font>
      <name val="Aptos"/>
      <color rgb="00374151"/>
      <sz val="10"/>
    </font>
    <font>
      <name val="Aptos"/>
      <b val="1"/>
      <color rgb="00FFFFFF"/>
      <sz val="11"/>
    </font>
    <font>
      <name val="Aptos"/>
      <b val="1"/>
      <color rgb="00374151"/>
      <sz val="10"/>
    </font>
    <font>
      <name val="Aptos"/>
      <color rgb="00374151"/>
      <sz val="11"/>
    </font>
    <font>
      <name val="Aptos"/>
      <i val="1"/>
      <color rgb="006B7280"/>
      <sz val="9"/>
    </font>
    <font>
      <name val="Aptos"/>
      <b val="1"/>
      <color rgb="00FFFFFF"/>
      <sz val="10"/>
    </font>
    <font>
      <name val="Aptos"/>
      <b val="1"/>
      <color rgb="000F1B2D"/>
      <sz val="11"/>
    </font>
    <font>
      <name val="Aptos"/>
      <b val="1"/>
      <color rgb="00FFFFFF"/>
      <sz val="16"/>
    </font>
    <font>
      <name val="Aptos"/>
      <b val="1"/>
      <color rgb="000F1B2D"/>
      <sz val="13"/>
    </font>
    <font>
      <name val="Aptos"/>
      <b val="1"/>
      <color rgb="000F1B2D"/>
      <sz val="16"/>
    </font>
  </fonts>
  <fills count="13">
    <fill>
      <patternFill/>
    </fill>
    <fill>
      <patternFill patternType="gray125"/>
    </fill>
    <fill>
      <patternFill patternType="solid">
        <fgColor rgb="000F1B2D"/>
        <bgColor rgb="000F1B2D"/>
      </patternFill>
    </fill>
    <fill>
      <patternFill patternType="solid">
        <fgColor rgb="001E3A5F"/>
        <bgColor rgb="001E3A5F"/>
      </patternFill>
    </fill>
    <fill>
      <patternFill patternType="solid">
        <fgColor rgb="007C3AED"/>
        <bgColor rgb="007C3AED"/>
      </patternFill>
    </fill>
    <fill>
      <patternFill patternType="solid">
        <fgColor rgb="00F5F3FF"/>
        <bgColor rgb="00F5F3FF"/>
      </patternFill>
    </fill>
    <fill>
      <patternFill patternType="solid">
        <fgColor rgb="0016A34A"/>
        <bgColor rgb="0016A34A"/>
      </patternFill>
    </fill>
    <fill>
      <patternFill patternType="solid">
        <fgColor rgb="00FFFDE7"/>
        <bgColor rgb="00FFFDE7"/>
      </patternFill>
    </fill>
    <fill>
      <patternFill patternType="solid">
        <fgColor rgb="00FFFFFF"/>
        <bgColor rgb="00FFFFFF"/>
      </patternFill>
    </fill>
    <fill>
      <patternFill patternType="solid">
        <fgColor rgb="00D97706"/>
        <bgColor rgb="00D97706"/>
      </patternFill>
    </fill>
    <fill>
      <patternFill patternType="solid">
        <fgColor rgb="00F1F5F9"/>
        <bgColor rgb="00F1F5F9"/>
      </patternFill>
    </fill>
    <fill>
      <patternFill patternType="solid">
        <fgColor rgb="00F0F9FF"/>
        <bgColor rgb="00F0F9FF"/>
      </patternFill>
    </fill>
    <fill>
      <patternFill patternType="solid">
        <fgColor rgb="000891B2"/>
        <bgColor rgb="000891B2"/>
      </patternFill>
    </fill>
  </fills>
  <borders count="2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</borders>
  <cellStyleXfs count="1">
    <xf numFmtId="0" fontId="0" fillId="0" borderId="0"/>
  </cellStyleXfs>
  <cellXfs count="56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0" fillId="2" borderId="0" pivotButton="0" quotePrefix="0" xfId="0"/>
    <xf numFmtId="0" fontId="2" fillId="3" borderId="0" applyAlignment="1" pivotButton="0" quotePrefix="0" xfId="0">
      <alignment horizontal="center" vertical="center"/>
    </xf>
    <xf numFmtId="0" fontId="0" fillId="3" borderId="0" pivotButton="0" quotePrefix="0" xfId="0"/>
    <xf numFmtId="0" fontId="3" fillId="0" borderId="0" applyAlignment="1" pivotButton="0" quotePrefix="0" xfId="0">
      <alignment vertical="top"/>
    </xf>
    <xf numFmtId="0" fontId="4" fillId="0" borderId="0" applyAlignment="1" pivotButton="0" quotePrefix="0" xfId="0">
      <alignment vertical="center" wrapText="1"/>
    </xf>
    <xf numFmtId="0" fontId="5" fillId="4" borderId="1" applyAlignment="1" pivotButton="0" quotePrefix="0" xfId="0">
      <alignment horizontal="left" vertical="center"/>
    </xf>
    <xf numFmtId="0" fontId="0" fillId="4" borderId="1" pivotButton="0" quotePrefix="0" xfId="0"/>
    <xf numFmtId="0" fontId="6" fillId="5" borderId="1" applyAlignment="1" pivotButton="0" quotePrefix="0" xfId="0">
      <alignment horizontal="left" vertical="center"/>
    </xf>
    <xf numFmtId="9" fontId="7" fillId="5" borderId="1" applyAlignment="1" pivotButton="0" quotePrefix="0" xfId="0">
      <alignment horizontal="center" vertical="center"/>
    </xf>
    <xf numFmtId="0" fontId="8" fillId="0" borderId="0" applyAlignment="1" pivotButton="0" quotePrefix="0" xfId="0">
      <alignment horizontal="left" vertical="center"/>
    </xf>
    <xf numFmtId="2" fontId="7" fillId="5" borderId="1" applyAlignment="1" pivotButton="0" quotePrefix="0" xfId="0">
      <alignment horizontal="center" vertical="center"/>
    </xf>
    <xf numFmtId="1" fontId="7" fillId="5" borderId="1" applyAlignment="1" pivotButton="0" quotePrefix="0" xfId="0">
      <alignment horizontal="center" vertical="center"/>
    </xf>
    <xf numFmtId="0" fontId="5" fillId="6" borderId="1" applyAlignment="1" pivotButton="0" quotePrefix="0" xfId="0">
      <alignment horizontal="left" vertical="center"/>
    </xf>
    <xf numFmtId="0" fontId="0" fillId="6" borderId="1" pivotButton="0" quotePrefix="0" xfId="0"/>
    <xf numFmtId="0" fontId="9" fillId="3" borderId="1" applyAlignment="1" pivotButton="0" quotePrefix="0" xfId="0">
      <alignment horizontal="center" vertical="center" wrapText="1"/>
    </xf>
    <xf numFmtId="0" fontId="7" fillId="7" borderId="1" applyAlignment="1" pivotButton="0" quotePrefix="0" xfId="0">
      <alignment horizontal="left" vertical="center"/>
    </xf>
    <xf numFmtId="164" fontId="7" fillId="7" borderId="1" applyAlignment="1" pivotButton="0" quotePrefix="0" xfId="0">
      <alignment horizontal="center" vertical="center"/>
    </xf>
    <xf numFmtId="0" fontId="7" fillId="8" borderId="1" applyAlignment="1" pivotButton="0" quotePrefix="0" xfId="0">
      <alignment horizontal="left" vertical="center"/>
    </xf>
    <xf numFmtId="0" fontId="5" fillId="9" borderId="1" applyAlignment="1" pivotButton="0" quotePrefix="0" xfId="0">
      <alignment horizontal="left" vertical="center"/>
    </xf>
    <xf numFmtId="0" fontId="0" fillId="9" borderId="1" pivotButton="0" quotePrefix="0" xfId="0"/>
    <xf numFmtId="0" fontId="5" fillId="3" borderId="1" applyAlignment="1" pivotButton="0" quotePrefix="0" xfId="0">
      <alignment horizontal="left" vertical="center"/>
    </xf>
    <xf numFmtId="0" fontId="0" fillId="3" borderId="1" pivotButton="0" quotePrefix="0" xfId="0"/>
    <xf numFmtId="0" fontId="6" fillId="10" borderId="1" applyAlignment="1" pivotButton="0" quotePrefix="0" xfId="0">
      <alignment horizontal="left" vertical="center"/>
    </xf>
    <xf numFmtId="0" fontId="10" fillId="10" borderId="1" applyAlignment="1" pivotButton="0" quotePrefix="0" xfId="0">
      <alignment horizontal="center" vertical="center"/>
    </xf>
    <xf numFmtId="164" fontId="10" fillId="10" borderId="1" applyAlignment="1" pivotButton="0" quotePrefix="0" xfId="0">
      <alignment horizontal="center" vertical="center"/>
    </xf>
    <xf numFmtId="3" fontId="10" fillId="10" borderId="1" applyAlignment="1" pivotButton="0" quotePrefix="0" xfId="0">
      <alignment horizontal="center" vertical="center"/>
    </xf>
    <xf numFmtId="10" fontId="10" fillId="10" borderId="1" applyAlignment="1" pivotButton="0" quotePrefix="0" xfId="0">
      <alignment horizontal="center" vertical="center"/>
    </xf>
    <xf numFmtId="165" fontId="10" fillId="10" borderId="1" applyAlignment="1" pivotButton="0" quotePrefix="0" xfId="0">
      <alignment horizontal="center" vertical="center"/>
    </xf>
    <xf numFmtId="166" fontId="10" fillId="10" borderId="1" applyAlignment="1" pivotButton="0" quotePrefix="0" xfId="0">
      <alignment horizontal="center" vertical="center"/>
    </xf>
    <xf numFmtId="167" fontId="10" fillId="10" borderId="1" applyAlignment="1" pivotButton="0" quotePrefix="0" xfId="0">
      <alignment horizontal="center" vertical="center"/>
    </xf>
    <xf numFmtId="0" fontId="7" fillId="10" borderId="1" applyAlignment="1" pivotButton="0" quotePrefix="0" xfId="0">
      <alignment horizontal="center" vertical="center"/>
    </xf>
    <xf numFmtId="0" fontId="7" fillId="10" borderId="1" applyAlignment="1" pivotButton="0" quotePrefix="0" xfId="0">
      <alignment horizontal="left" vertical="center"/>
    </xf>
    <xf numFmtId="164" fontId="7" fillId="10" borderId="1" applyAlignment="1" pivotButton="0" quotePrefix="0" xfId="0">
      <alignment horizontal="center" vertical="center"/>
    </xf>
    <xf numFmtId="167" fontId="7" fillId="10" borderId="1" applyAlignment="1" pivotButton="0" quotePrefix="0" xfId="0">
      <alignment horizontal="center" vertical="center"/>
    </xf>
    <xf numFmtId="0" fontId="11" fillId="2" borderId="0" applyAlignment="1" pivotButton="0" quotePrefix="0" xfId="0">
      <alignment horizontal="center" vertical="center"/>
    </xf>
    <xf numFmtId="0" fontId="6" fillId="8" borderId="1" applyAlignment="1" pivotButton="0" quotePrefix="0" xfId="0">
      <alignment horizontal="left" vertical="center"/>
    </xf>
    <xf numFmtId="1" fontId="12" fillId="11" borderId="1" applyAlignment="1" pivotButton="0" quotePrefix="0" xfId="0">
      <alignment horizontal="center" vertical="center"/>
    </xf>
    <xf numFmtId="164" fontId="13" fillId="11" borderId="1" applyAlignment="1" pivotButton="0" quotePrefix="0" xfId="0">
      <alignment horizontal="center" vertical="center"/>
    </xf>
    <xf numFmtId="164" fontId="12" fillId="11" borderId="1" applyAlignment="1" pivotButton="0" quotePrefix="0" xfId="0">
      <alignment horizontal="center" vertical="center"/>
    </xf>
    <xf numFmtId="0" fontId="12" fillId="11" borderId="1" applyAlignment="1" pivotButton="0" quotePrefix="0" xfId="0">
      <alignment horizontal="center" vertical="center"/>
    </xf>
    <xf numFmtId="0" fontId="5" fillId="12" borderId="1" applyAlignment="1" pivotButton="0" quotePrefix="0" xfId="0">
      <alignment horizontal="left" vertical="center"/>
    </xf>
    <xf numFmtId="0" fontId="0" fillId="12" borderId="1" pivotButton="0" quotePrefix="0" xfId="0"/>
    <xf numFmtId="10" fontId="12" fillId="11" borderId="1" applyAlignment="1" pivotButton="0" quotePrefix="0" xfId="0">
      <alignment horizontal="center" vertical="center"/>
    </xf>
    <xf numFmtId="0" fontId="13" fillId="11" borderId="1" applyAlignment="1" pivotButton="0" quotePrefix="0" xfId="0">
      <alignment horizontal="center" vertical="center"/>
    </xf>
    <xf numFmtId="167" fontId="12" fillId="11" borderId="1" applyAlignment="1" pivotButton="0" quotePrefix="0" xfId="0">
      <alignment horizontal="center" vertical="center"/>
    </xf>
    <xf numFmtId="166" fontId="12" fillId="11" borderId="1" applyAlignment="1" pivotButton="0" quotePrefix="0" xfId="0">
      <alignment horizontal="center" vertical="center"/>
    </xf>
    <xf numFmtId="0" fontId="5" fillId="2" borderId="1" applyAlignment="1" pivotButton="0" quotePrefix="0" xfId="0">
      <alignment horizontal="left" vertical="center"/>
    </xf>
    <xf numFmtId="0" fontId="0" fillId="2" borderId="1" pivotButton="0" quotePrefix="0" xfId="0"/>
    <xf numFmtId="0" fontId="6" fillId="8" borderId="1" applyAlignment="1" pivotButton="0" quotePrefix="0" xfId="0">
      <alignment horizontal="center" vertical="center"/>
    </xf>
    <xf numFmtId="164" fontId="10" fillId="8" borderId="1" applyAlignment="1" pivotButton="0" quotePrefix="0" xfId="0">
      <alignment horizontal="center" vertical="center"/>
    </xf>
    <xf numFmtId="0" fontId="7" fillId="8" borderId="1" applyAlignment="1" pivotButton="0" quotePrefix="0" xfId="0">
      <alignment horizontal="center" vertical="center"/>
    </xf>
    <xf numFmtId="164" fontId="7" fillId="8" borderId="1" applyAlignment="1" pivotButton="0" quotePrefix="0" xfId="0">
      <alignment horizontal="center" vertical="center"/>
    </xf>
    <xf numFmtId="167" fontId="7" fillId="8" borderId="1" applyAlignment="1" pivotButton="0" quotePrefix="0" xfId="0">
      <alignment horizontal="center" vertical="center"/>
    </xf>
    <xf numFmtId="0" fontId="8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ont>
        <name val="Aptos"/>
        <b val="1"/>
        <color rgb="0016A34A"/>
        <sz val="10"/>
      </font>
      <fill>
        <patternFill patternType="solid">
          <fgColor rgb="00DCFCE7"/>
          <bgColor rgb="00DCFCE7"/>
        </patternFill>
      </fill>
    </dxf>
    <dxf>
      <font>
        <name val="Aptos"/>
        <b val="1"/>
        <color rgb="00D97706"/>
        <sz val="10"/>
      </font>
      <fill>
        <patternFill patternType="solid">
          <fgColor rgb="00FEF3C7"/>
          <bgColor rgb="00FEF3C7"/>
        </patternFill>
      </fill>
    </dxf>
    <dxf>
      <font>
        <name val="Aptos"/>
        <b val="1"/>
        <color rgb="00DC2626"/>
        <sz val="10"/>
      </font>
      <fill>
        <patternFill patternType="solid">
          <fgColor rgb="00FEE2E2"/>
          <bgColor rgb="00FEE2E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styles" Target="styles.xml" Id="rId6"/><Relationship Type="http://schemas.openxmlformats.org/officeDocument/2006/relationships/theme" Target="theme/theme1.xml" Id="rId7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1E3A5F"/>
    <outlinePr summaryBelow="1" summaryRight="1"/>
    <pageSetUpPr/>
  </sheetPr>
  <dimension ref="A1:B28"/>
  <sheetViews>
    <sheetView showGridLines="0" zoomScale="110" workbookViewId="0">
      <selection activeCell="A1" sqref="A1"/>
    </sheetView>
  </sheetViews>
  <sheetFormatPr baseColWidth="8" defaultRowHeight="15"/>
  <cols>
    <col width="22" customWidth="1" min="1" max="1"/>
    <col width="80" customWidth="1" min="2" max="2"/>
  </cols>
  <sheetData>
    <row r="1" ht="50" customHeight="1">
      <c r="A1" s="1" t="inlineStr">
        <is>
          <t>PROFIT VOLATILITY CALCULATOR</t>
        </is>
      </c>
      <c r="B1" s="2" t="n"/>
    </row>
    <row r="2" ht="24" customHeight="1">
      <c r="A2" s="3" t="inlineStr">
        <is>
          <t>RangeLead.com  |  Auto-Calculated Spreadsheet</t>
        </is>
      </c>
      <c r="B2" s="4" t="n"/>
    </row>
    <row r="4">
      <c r="A4" s="5" t="inlineStr">
        <is>
          <t>PURPOSE</t>
        </is>
      </c>
    </row>
    <row r="5" ht="58" customHeight="1">
      <c r="A5" s="6" t="inlineStr">
        <is>
          <t>Analyze monthly profit data to measure volatility, identify trends, and predict future profit ranges with confidence intervals. Helps assess business stability and set realistic expectations.</t>
        </is>
      </c>
    </row>
    <row r="7">
      <c r="A7" s="5" t="inlineStr">
        <is>
          <t>REQUIRED INPUTS (INPUT sheet)</t>
        </is>
      </c>
    </row>
    <row r="8" ht="22" customHeight="1">
      <c r="A8" s="6" t="inlineStr">
        <is>
          <t xml:space="preserve">  • Monthly profit figures (12-24 months)</t>
        </is>
      </c>
    </row>
    <row r="9" ht="22" customHeight="1">
      <c r="A9" s="6" t="inlineStr">
        <is>
          <t xml:space="preserve">  • Month labels or dates</t>
        </is>
      </c>
    </row>
    <row r="11">
      <c r="A11" s="5" t="inlineStr">
        <is>
          <t>OUTPUTS (OUTPUT sheet)</t>
        </is>
      </c>
    </row>
    <row r="12" ht="22" customHeight="1">
      <c r="A12" s="6" t="inlineStr">
        <is>
          <t xml:space="preserve">  • Average monthly profit</t>
        </is>
      </c>
    </row>
    <row r="13" ht="22" customHeight="1">
      <c r="A13" s="6" t="inlineStr">
        <is>
          <t xml:space="preserve">  • Standard deviation of profit</t>
        </is>
      </c>
    </row>
    <row r="14" ht="22" customHeight="1">
      <c r="A14" s="6" t="inlineStr">
        <is>
          <t xml:space="preserve">  • Coefficient of variation (CV)</t>
        </is>
      </c>
    </row>
    <row r="15" ht="22" customHeight="1">
      <c r="A15" s="6" t="inlineStr">
        <is>
          <t xml:space="preserve">  • Trend direction and slope</t>
        </is>
      </c>
    </row>
    <row r="16" ht="22" customHeight="1">
      <c r="A16" s="6" t="inlineStr">
        <is>
          <t xml:space="preserve">  • Predicted range for next 3 months</t>
        </is>
      </c>
    </row>
    <row r="17" ht="22" customHeight="1">
      <c r="A17" s="6" t="inlineStr">
        <is>
          <t xml:space="preserve">  • 68% and 95% confidence intervals</t>
        </is>
      </c>
    </row>
    <row r="18" ht="22" customHeight="1">
      <c r="A18" s="6" t="inlineStr">
        <is>
          <t xml:space="preserve">  • Volatility classification</t>
        </is>
      </c>
    </row>
    <row r="20">
      <c r="A20" s="5" t="inlineStr">
        <is>
          <t>DO NOT EDIT</t>
        </is>
      </c>
    </row>
    <row r="21" ht="22" customHeight="1">
      <c r="A21" s="6" t="inlineStr">
        <is>
          <t xml:space="preserve">  • LOGIC sheet — contains all calculations</t>
        </is>
      </c>
    </row>
    <row r="22" ht="22" customHeight="1">
      <c r="A22" s="6" t="inlineStr">
        <is>
          <t xml:space="preserve">  • OUTPUT sheet — displays results from LOGIC</t>
        </is>
      </c>
    </row>
    <row r="23" ht="22" customHeight="1">
      <c r="A23" s="6" t="inlineStr">
        <is>
          <t xml:space="preserve">  • CONFIG sheet — contains constants and rates</t>
        </is>
      </c>
    </row>
    <row r="25">
      <c r="A25" s="5" t="inlineStr">
        <is>
          <t>HOW TO USE</t>
        </is>
      </c>
    </row>
    <row r="26" ht="22" customHeight="1">
      <c r="A26" s="6" t="inlineStr">
        <is>
          <t xml:space="preserve">  • Go to the INPUT sheet and fill in the yellow-highlighted cells</t>
        </is>
      </c>
    </row>
    <row r="27" ht="22" customHeight="1">
      <c r="A27" s="6" t="inlineStr">
        <is>
          <t xml:space="preserve">  • Results auto-calculate instantly on the OUTPUT sheet</t>
        </is>
      </c>
    </row>
    <row r="28" ht="22" customHeight="1">
      <c r="A28" s="6" t="inlineStr">
        <is>
          <t xml:space="preserve">  • Adjust CONFIG values only if you understand the assumptions</t>
        </is>
      </c>
    </row>
  </sheetData>
  <mergeCells count="18">
    <mergeCell ref="A26:B26"/>
    <mergeCell ref="A21:B21"/>
    <mergeCell ref="A2:B2"/>
    <mergeCell ref="A16:B16"/>
    <mergeCell ref="A15:B15"/>
    <mergeCell ref="A23:B23"/>
    <mergeCell ref="A5:B5"/>
    <mergeCell ref="A27:B27"/>
    <mergeCell ref="A28:B28"/>
    <mergeCell ref="A13:B13"/>
    <mergeCell ref="A14:B14"/>
    <mergeCell ref="A1:B1"/>
    <mergeCell ref="A17:B17"/>
    <mergeCell ref="A9:B9"/>
    <mergeCell ref="A18:B18"/>
    <mergeCell ref="A8:B8"/>
    <mergeCell ref="A22:B22"/>
    <mergeCell ref="A12:B12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7C3AED"/>
    <outlinePr summaryBelow="1" summaryRight="1"/>
    <pageSetUpPr/>
  </sheetPr>
  <dimension ref="A1:C9"/>
  <sheetViews>
    <sheetView showGridLines="0" zoomScale="110" workbookViewId="0">
      <selection activeCell="A1" sqref="A1"/>
    </sheetView>
  </sheetViews>
  <sheetFormatPr baseColWidth="8" defaultRowHeight="15"/>
  <cols>
    <col width="30" customWidth="1" min="1" max="1"/>
    <col width="16" customWidth="1" min="2" max="2"/>
    <col width="30" customWidth="1" min="3" max="3"/>
    <col width="16" customWidth="1" min="4" max="4"/>
  </cols>
  <sheetData>
    <row r="1" ht="28" customHeight="1">
      <c r="A1" s="7" t="inlineStr">
        <is>
          <t xml:space="preserve">  CONFIGURATION — Volatility Thresholds</t>
        </is>
      </c>
      <c r="B1" s="8" t="n"/>
      <c r="C1" s="8" t="n"/>
    </row>
    <row r="3" ht="26" customHeight="1">
      <c r="A3" s="9" t="inlineStr">
        <is>
          <t>Low Volatility CV Threshold</t>
        </is>
      </c>
      <c r="B3" s="10" t="n">
        <v>0.15</v>
      </c>
      <c r="C3" s="11" t="inlineStr">
        <is>
          <t>CV below = low volatility</t>
        </is>
      </c>
    </row>
    <row r="4" ht="26" customHeight="1">
      <c r="A4" s="9" t="inlineStr">
        <is>
          <t>High Volatility CV Threshold</t>
        </is>
      </c>
      <c r="B4" s="10" t="n">
        <v>0.35</v>
      </c>
      <c r="C4" s="11" t="inlineStr">
        <is>
          <t>CV above = high volatility</t>
        </is>
      </c>
    </row>
    <row r="5" ht="26" customHeight="1">
      <c r="A5" s="9" t="inlineStr">
        <is>
          <t>Confidence Level 1</t>
        </is>
      </c>
      <c r="B5" s="10" t="n">
        <v>0.68</v>
      </c>
      <c r="C5" s="11" t="inlineStr">
        <is>
          <t>1 standard deviation</t>
        </is>
      </c>
    </row>
    <row r="6" ht="26" customHeight="1">
      <c r="A6" s="9" t="inlineStr">
        <is>
          <t>Confidence Level 2</t>
        </is>
      </c>
      <c r="B6" s="10" t="n">
        <v>0.95</v>
      </c>
      <c r="C6" s="11" t="inlineStr">
        <is>
          <t>2 standard deviations</t>
        </is>
      </c>
    </row>
    <row r="7" ht="26" customHeight="1">
      <c r="A7" s="9" t="inlineStr">
        <is>
          <t>Z-Score (68%)</t>
        </is>
      </c>
      <c r="B7" s="12" t="n">
        <v>1</v>
      </c>
      <c r="C7" s="11" t="inlineStr">
        <is>
          <t>Z for 68% CI</t>
        </is>
      </c>
    </row>
    <row r="8" ht="26" customHeight="1">
      <c r="A8" s="9" t="inlineStr">
        <is>
          <t>Z-Score (95%)</t>
        </is>
      </c>
      <c r="B8" s="12" t="n">
        <v>1.96</v>
      </c>
      <c r="C8" s="11" t="inlineStr">
        <is>
          <t>Z for 95% CI</t>
        </is>
      </c>
    </row>
    <row r="9" ht="26" customHeight="1">
      <c r="A9" s="9" t="inlineStr">
        <is>
          <t>Forecast Periods</t>
        </is>
      </c>
      <c r="B9" s="13" t="n">
        <v>3</v>
      </c>
      <c r="C9" s="11" t="inlineStr">
        <is>
          <t>Months to forecast ahead</t>
        </is>
      </c>
    </row>
  </sheetData>
  <mergeCells count="1">
    <mergeCell ref="A1:C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tabColor rgb="0016A34A"/>
    <outlinePr summaryBelow="1" summaryRight="1"/>
    <pageSetUpPr/>
  </sheetPr>
  <dimension ref="A1:C27"/>
  <sheetViews>
    <sheetView showGridLines="0" zoomScale="110" workbookViewId="0">
      <selection activeCell="A1" sqref="A1"/>
    </sheetView>
  </sheetViews>
  <sheetFormatPr baseColWidth="8" defaultRowHeight="15"/>
  <cols>
    <col width="20" customWidth="1" min="1" max="1"/>
    <col width="18" customWidth="1" min="2" max="2"/>
    <col width="30" customWidth="1" min="3" max="3"/>
    <col width="16" customWidth="1" min="4" max="4"/>
    <col width="16" customWidth="1" min="5" max="5"/>
    <col width="16" customWidth="1" min="6" max="6"/>
    <col width="16" customWidth="1" min="7" max="7"/>
    <col width="16" customWidth="1" min="8" max="8"/>
  </cols>
  <sheetData>
    <row r="1" ht="28" customHeight="1">
      <c r="A1" s="14" t="inlineStr">
        <is>
          <t xml:space="preserve">  PROFIT DATA — Enter monthly profit in yellow cells</t>
        </is>
      </c>
      <c r="B1" s="15" t="n"/>
      <c r="C1" s="15" t="n"/>
    </row>
    <row r="3" ht="32" customHeight="1">
      <c r="A3" s="16" t="inlineStr">
        <is>
          <t>Month</t>
        </is>
      </c>
      <c r="B3" s="16" t="inlineStr">
        <is>
          <t>Monthly Profit</t>
        </is>
      </c>
      <c r="C3" s="16" t="inlineStr">
        <is>
          <t>Notes</t>
        </is>
      </c>
    </row>
    <row r="4">
      <c r="A4" s="17" t="inlineStr">
        <is>
          <t>Jan Y1</t>
        </is>
      </c>
      <c r="B4" s="18" t="n">
        <v>12000</v>
      </c>
      <c r="C4" s="19" t="n"/>
    </row>
    <row r="5">
      <c r="A5" s="17" t="inlineStr">
        <is>
          <t>Feb Y1</t>
        </is>
      </c>
      <c r="B5" s="18" t="n">
        <v>10500</v>
      </c>
      <c r="C5" s="19" t="n"/>
    </row>
    <row r="6">
      <c r="A6" s="17" t="inlineStr">
        <is>
          <t>Mar Y1</t>
        </is>
      </c>
      <c r="B6" s="18" t="n">
        <v>14200</v>
      </c>
      <c r="C6" s="19" t="n"/>
    </row>
    <row r="7">
      <c r="A7" s="17" t="inlineStr">
        <is>
          <t>Apr Y1</t>
        </is>
      </c>
      <c r="B7" s="18" t="n">
        <v>11800</v>
      </c>
      <c r="C7" s="19" t="n"/>
    </row>
    <row r="8">
      <c r="A8" s="17" t="inlineStr">
        <is>
          <t>May Y1</t>
        </is>
      </c>
      <c r="B8" s="18" t="n">
        <v>15600</v>
      </c>
      <c r="C8" s="19" t="n"/>
    </row>
    <row r="9">
      <c r="A9" s="17" t="inlineStr">
        <is>
          <t>Jun Y1</t>
        </is>
      </c>
      <c r="B9" s="18" t="n">
        <v>13400</v>
      </c>
      <c r="C9" s="19" t="n"/>
    </row>
    <row r="10">
      <c r="A10" s="17" t="inlineStr">
        <is>
          <t>Jul Y1</t>
        </is>
      </c>
      <c r="B10" s="18" t="n">
        <v>16200</v>
      </c>
      <c r="C10" s="19" t="n"/>
    </row>
    <row r="11">
      <c r="A11" s="17" t="inlineStr">
        <is>
          <t>Aug Y1</t>
        </is>
      </c>
      <c r="B11" s="18" t="n">
        <v>14800</v>
      </c>
      <c r="C11" s="19" t="n"/>
    </row>
    <row r="12">
      <c r="A12" s="17" t="inlineStr">
        <is>
          <t>Sep Y1</t>
        </is>
      </c>
      <c r="B12" s="18" t="n">
        <v>17500</v>
      </c>
      <c r="C12" s="19" t="n"/>
    </row>
    <row r="13">
      <c r="A13" s="17" t="inlineStr">
        <is>
          <t>Oct Y1</t>
        </is>
      </c>
      <c r="B13" s="18" t="n">
        <v>15200</v>
      </c>
      <c r="C13" s="19" t="n"/>
    </row>
    <row r="14">
      <c r="A14" s="17" t="inlineStr">
        <is>
          <t>Nov Y1</t>
        </is>
      </c>
      <c r="B14" s="18" t="n">
        <v>18800</v>
      </c>
      <c r="C14" s="19" t="n"/>
    </row>
    <row r="15">
      <c r="A15" s="17" t="inlineStr">
        <is>
          <t>Dec Y1</t>
        </is>
      </c>
      <c r="B15" s="18" t="n">
        <v>21000</v>
      </c>
      <c r="C15" s="19" t="n"/>
    </row>
    <row r="16">
      <c r="A16" s="17" t="inlineStr">
        <is>
          <t>Jan Y2</t>
        </is>
      </c>
      <c r="B16" s="18" t="n">
        <v>16500</v>
      </c>
      <c r="C16" s="19" t="n"/>
    </row>
    <row r="17">
      <c r="A17" s="17" t="inlineStr">
        <is>
          <t>Feb Y2</t>
        </is>
      </c>
      <c r="B17" s="18" t="n">
        <v>14200</v>
      </c>
      <c r="C17" s="19" t="n"/>
    </row>
    <row r="18">
      <c r="A18" s="17" t="inlineStr">
        <is>
          <t>Mar Y2</t>
        </is>
      </c>
      <c r="B18" s="18" t="n">
        <v>19800</v>
      </c>
      <c r="C18" s="19" t="n"/>
    </row>
    <row r="19">
      <c r="A19" s="17" t="inlineStr">
        <is>
          <t>Apr Y2</t>
        </is>
      </c>
      <c r="B19" s="18" t="n">
        <v>17600</v>
      </c>
      <c r="C19" s="19" t="n"/>
    </row>
    <row r="20">
      <c r="A20" s="17" t="inlineStr">
        <is>
          <t>May Y2</t>
        </is>
      </c>
      <c r="B20" s="18" t="n">
        <v>21200</v>
      </c>
      <c r="C20" s="19" t="n"/>
    </row>
    <row r="21">
      <c r="A21" s="17" t="inlineStr">
        <is>
          <t>Jun Y2</t>
        </is>
      </c>
      <c r="B21" s="18" t="n">
        <v>18900</v>
      </c>
      <c r="C21" s="19" t="n"/>
    </row>
    <row r="22">
      <c r="A22" s="17" t="inlineStr">
        <is>
          <t>Jul Y2</t>
        </is>
      </c>
      <c r="B22" s="18" t="n">
        <v>22500</v>
      </c>
      <c r="C22" s="19" t="n"/>
    </row>
    <row r="23">
      <c r="A23" s="17" t="inlineStr">
        <is>
          <t>Aug Y2</t>
        </is>
      </c>
      <c r="B23" s="18" t="n">
        <v>20100</v>
      </c>
      <c r="C23" s="19" t="n"/>
    </row>
    <row r="24">
      <c r="A24" s="17" t="inlineStr">
        <is>
          <t>Sep Y2</t>
        </is>
      </c>
      <c r="B24" s="18" t="n">
        <v>24000</v>
      </c>
      <c r="C24" s="19" t="n"/>
    </row>
    <row r="25">
      <c r="A25" s="17" t="inlineStr">
        <is>
          <t>Oct Y2</t>
        </is>
      </c>
      <c r="B25" s="18" t="n">
        <v>21500</v>
      </c>
      <c r="C25" s="19" t="n"/>
    </row>
    <row r="26">
      <c r="A26" s="17" t="inlineStr">
        <is>
          <t>Nov Y2</t>
        </is>
      </c>
      <c r="B26" s="18" t="n">
        <v>25800</v>
      </c>
      <c r="C26" s="19" t="n"/>
    </row>
    <row r="27">
      <c r="A27" s="17" t="inlineStr">
        <is>
          <t>Dec Y2</t>
        </is>
      </c>
      <c r="B27" s="18" t="n">
        <v>28000</v>
      </c>
      <c r="C27" s="19" t="n"/>
    </row>
  </sheetData>
  <mergeCells count="1">
    <mergeCell ref="A1:C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tabColor rgb="00D97706"/>
    <outlinePr summaryBelow="1" summaryRight="1"/>
    <pageSetUpPr/>
  </sheetPr>
  <dimension ref="A1:D80"/>
  <sheetViews>
    <sheetView showGridLines="0" zoomScale="110" workbookViewId="0">
      <selection activeCell="A1" sqref="A1"/>
    </sheetView>
  </sheetViews>
  <sheetFormatPr baseColWidth="8" defaultRowHeight="15"/>
  <cols>
    <col width="36" customWidth="1" min="1" max="1"/>
    <col width="20" customWidth="1" min="2" max="2"/>
    <col width="20" customWidth="1" min="3" max="3"/>
    <col width="20" customWidth="1" min="4" max="4"/>
    <col width="16" customWidth="1" min="5" max="5"/>
    <col width="16" customWidth="1" min="6" max="6"/>
    <col width="16" customWidth="1" min="7" max="7"/>
    <col width="16" customWidth="1" min="8" max="8"/>
    <col width="16" customWidth="1" min="9" max="9"/>
    <col width="16" customWidth="1" min="10" max="10"/>
  </cols>
  <sheetData>
    <row r="1" ht="28" customHeight="1">
      <c r="A1" s="20" t="inlineStr">
        <is>
          <t xml:space="preserve">  CALCULATIONS — All formulas, do NOT edit</t>
        </is>
      </c>
      <c r="B1" s="21" t="n"/>
      <c r="C1" s="21" t="n"/>
      <c r="D1" s="21" t="n"/>
    </row>
    <row r="3" ht="28" customHeight="1">
      <c r="A3" s="22" t="inlineStr">
        <is>
          <t xml:space="preserve">  BASIC STATISTICS</t>
        </is>
      </c>
      <c r="B3" s="23" t="n"/>
      <c r="C3" s="23" t="n"/>
      <c r="D3" s="23" t="n"/>
    </row>
    <row r="4" ht="28" customHeight="1">
      <c r="A4" s="24" t="inlineStr">
        <is>
          <t>Number of Data Points</t>
        </is>
      </c>
      <c r="B4" s="25">
        <f>COUNT(INPUT!B4:B27)</f>
        <v/>
      </c>
    </row>
    <row r="5" ht="28" customHeight="1">
      <c r="A5" s="24" t="inlineStr">
        <is>
          <t>Average Monthly Profit</t>
        </is>
      </c>
      <c r="B5" s="26">
        <f>AVERAGE(INPUT!B4:B27)</f>
        <v/>
      </c>
    </row>
    <row r="6" ht="28" customHeight="1">
      <c r="A6" s="24" t="inlineStr">
        <is>
          <t>Median Monthly Profit</t>
        </is>
      </c>
      <c r="B6" s="26">
        <f>MEDIAN(INPUT!B4:B27)</f>
        <v/>
      </c>
    </row>
    <row r="7" ht="28" customHeight="1">
      <c r="A7" s="24" t="inlineStr">
        <is>
          <t>Minimum Monthly Profit</t>
        </is>
      </c>
      <c r="B7" s="26">
        <f>MIN(INPUT!B4:B27)</f>
        <v/>
      </c>
    </row>
    <row r="8" ht="28" customHeight="1">
      <c r="A8" s="24" t="inlineStr">
        <is>
          <t>Maximum Monthly Profit</t>
        </is>
      </c>
      <c r="B8" s="26">
        <f>MAX(INPUT!B4:B27)</f>
        <v/>
      </c>
    </row>
    <row r="9" ht="28" customHeight="1">
      <c r="A9" s="24" t="inlineStr">
        <is>
          <t>Profit Range</t>
        </is>
      </c>
      <c r="B9" s="26">
        <f>B8-B7</f>
        <v/>
      </c>
    </row>
    <row r="10" ht="28" customHeight="1">
      <c r="A10" s="24" t="inlineStr">
        <is>
          <t>Total Profit (all months)</t>
        </is>
      </c>
      <c r="B10" s="26">
        <f>SUM(INPUT!B4:B27)</f>
        <v/>
      </c>
    </row>
    <row r="12" ht="28" customHeight="1">
      <c r="A12" s="22" t="inlineStr">
        <is>
          <t xml:space="preserve">  VOLATILITY MEASURES</t>
        </is>
      </c>
      <c r="B12" s="23" t="n"/>
      <c r="C12" s="23" t="n"/>
      <c r="D12" s="23" t="n"/>
    </row>
    <row r="13" ht="28" customHeight="1">
      <c r="A13" s="24" t="inlineStr">
        <is>
          <t>Standard Deviation</t>
        </is>
      </c>
      <c r="B13" s="26">
        <f>STDEV(INPUT!B4:B27)</f>
        <v/>
      </c>
    </row>
    <row r="14" ht="28" customHeight="1">
      <c r="A14" s="24" t="inlineStr">
        <is>
          <t>Variance</t>
        </is>
      </c>
      <c r="B14" s="27">
        <f>VAR(INPUT!B4:B27)</f>
        <v/>
      </c>
    </row>
    <row r="15" ht="28" customHeight="1">
      <c r="A15" s="24" t="inlineStr">
        <is>
          <t>Coefficient of Variation (CV)</t>
        </is>
      </c>
      <c r="B15" s="28">
        <f>IF(B5&lt;&gt;0,B13/ABS(B5),0)</f>
        <v/>
      </c>
    </row>
    <row r="16" ht="28" customHeight="1">
      <c r="A16" s="24" t="inlineStr">
        <is>
          <t>Mean Absolute Deviation</t>
        </is>
      </c>
      <c r="B16" s="26">
        <f>AVEDEV(INPUT!B4:B27)</f>
        <v/>
      </c>
    </row>
    <row r="18" ht="28" customHeight="1">
      <c r="A18" s="24" t="inlineStr">
        <is>
          <t>Volatility Classification</t>
        </is>
      </c>
      <c r="B18" s="25">
        <f>IF(B15&lt;CONFIG!B3,"LOW",IF(B15&lt;CONFIG!B4,"MODERATE","HIGH"))</f>
        <v/>
      </c>
    </row>
    <row r="20" ht="28" customHeight="1">
      <c r="A20" s="22" t="inlineStr">
        <is>
          <t xml:space="preserve">  TREND ANALYSIS</t>
        </is>
      </c>
      <c r="B20" s="23" t="n"/>
      <c r="C20" s="23" t="n"/>
      <c r="D20" s="23" t="n"/>
    </row>
    <row r="21" ht="28" customHeight="1">
      <c r="A21" s="24" t="inlineStr">
        <is>
          <t>Trend Slope (per month)</t>
        </is>
      </c>
      <c r="B21" s="29">
        <f>IFERROR(SLOPE(INPUT!B4:B27,ROW(INPUT!B4:B27)-ROW(INPUT!B4)+1),0)</f>
        <v/>
      </c>
    </row>
    <row r="22" ht="28" customHeight="1">
      <c r="A22" s="24" t="inlineStr">
        <is>
          <t>Trend Intercept</t>
        </is>
      </c>
      <c r="B22" s="26">
        <f>IFERROR(INTERCEPT(INPUT!B4:B27,ROW(INPUT!B4:B27)-ROW(INPUT!B4)+1),B5)</f>
        <v/>
      </c>
    </row>
    <row r="23" ht="28" customHeight="1">
      <c r="A23" s="24" t="inlineStr">
        <is>
          <t>R-Squared (fit quality)</t>
        </is>
      </c>
      <c r="B23" s="30">
        <f>IFERROR(RSQ(INPUT!B4:B27,ROW(INPUT!B4:B27)-ROW(INPUT!B4)+1),0)</f>
        <v/>
      </c>
    </row>
    <row r="24" ht="28" customHeight="1">
      <c r="A24" s="24" t="inlineStr">
        <is>
          <t>Trend Direction</t>
        </is>
      </c>
      <c r="B24" s="25">
        <f>IF(B21&gt;0,"UPWARD",IF(B21&lt;0,"DOWNWARD","FLAT"))</f>
        <v/>
      </c>
    </row>
    <row r="25" ht="28" customHeight="1">
      <c r="A25" s="24" t="inlineStr">
        <is>
          <t>Monthly Growth Rate</t>
        </is>
      </c>
      <c r="B25" s="31">
        <f>IF(B5&lt;&gt;0,B21/ABS(B5),0)</f>
        <v/>
      </c>
    </row>
    <row r="26" ht="28" customHeight="1">
      <c r="A26" s="24" t="inlineStr">
        <is>
          <t>Annual Growth Rate</t>
        </is>
      </c>
      <c r="B26" s="31">
        <f>B25*12</f>
        <v/>
      </c>
    </row>
    <row r="28" ht="28" customHeight="1">
      <c r="A28" s="22" t="inlineStr">
        <is>
          <t xml:space="preserve">  FORECAST (Next Periods)</t>
        </is>
      </c>
      <c r="B28" s="23" t="n"/>
      <c r="C28" s="23" t="n"/>
      <c r="D28" s="23" t="n"/>
    </row>
    <row r="29" ht="28" customHeight="1">
      <c r="A29" s="24" t="inlineStr">
        <is>
          <t>Forecast Month +1</t>
        </is>
      </c>
      <c r="B29" s="26">
        <f>B22+B21*(B4+1)</f>
        <v/>
      </c>
    </row>
    <row r="30" ht="28" customHeight="1">
      <c r="A30" s="24" t="inlineStr">
        <is>
          <t>Forecast Month +2</t>
        </is>
      </c>
      <c r="B30" s="26">
        <f>B22+B21*(B4+2)</f>
        <v/>
      </c>
    </row>
    <row r="31" ht="28" customHeight="1">
      <c r="A31" s="24" t="inlineStr">
        <is>
          <t>Forecast Month +3</t>
        </is>
      </c>
      <c r="B31" s="26">
        <f>B22+B21*(B4+3)</f>
        <v/>
      </c>
    </row>
    <row r="33" ht="28" customHeight="1">
      <c r="A33" s="22" t="inlineStr">
        <is>
          <t xml:space="preserve">  CONFIDENCE INTERVALS</t>
        </is>
      </c>
      <c r="B33" s="23" t="n"/>
      <c r="C33" s="23" t="n"/>
      <c r="D33" s="23" t="n"/>
    </row>
    <row r="34" ht="32" customHeight="1">
      <c r="A34" s="16" t="inlineStr">
        <is>
          <t>Metric</t>
        </is>
      </c>
      <c r="B34" s="16" t="inlineStr">
        <is>
          <t>68% CI</t>
        </is>
      </c>
      <c r="C34" s="16" t="inlineStr">
        <is>
          <t>95% CI</t>
        </is>
      </c>
      <c r="D34" s="16" t="inlineStr"/>
    </row>
    <row r="35">
      <c r="A35" s="24" t="inlineStr">
        <is>
          <t>Month +1 Range</t>
        </is>
      </c>
      <c r="B35" s="32">
        <f>TEXT(B29-CONFIG!B7*B13,"$#,##0")&amp;" to "&amp;TEXT(B29+CONFIG!B7*B13,"$#,##0")</f>
        <v/>
      </c>
      <c r="C35" s="32">
        <f>TEXT(B29-CONFIG!B8*B13,"$#,##0")&amp;" to "&amp;TEXT(B29+CONFIG!B8*B13,"$#,##0")</f>
        <v/>
      </c>
    </row>
    <row r="36">
      <c r="A36" s="24" t="inlineStr">
        <is>
          <t>Month +2 Range</t>
        </is>
      </c>
      <c r="B36" s="32">
        <f>TEXT(B30-CONFIG!B7*B13,"$#,##0")&amp;" to "&amp;TEXT(B30+CONFIG!B7*B13,"$#,##0")</f>
        <v/>
      </c>
      <c r="C36" s="32">
        <f>TEXT(B30-CONFIG!B8*B13,"$#,##0")&amp;" to "&amp;TEXT(B30+CONFIG!B8*B13,"$#,##0")</f>
        <v/>
      </c>
    </row>
    <row r="37">
      <c r="A37" s="24" t="inlineStr">
        <is>
          <t>Month +3 Range</t>
        </is>
      </c>
      <c r="B37" s="32">
        <f>TEXT(B31-CONFIG!B7*B13,"$#,##0")&amp;" to "&amp;TEXT(B31+CONFIG!B7*B13,"$#,##0")</f>
        <v/>
      </c>
      <c r="C37" s="32">
        <f>TEXT(B31-CONFIG!B8*B13,"$#,##0")&amp;" to "&amp;TEXT(B31+CONFIG!B8*B13,"$#,##0")</f>
        <v/>
      </c>
    </row>
    <row r="39" ht="28" customHeight="1">
      <c r="A39" s="22" t="inlineStr">
        <is>
          <t xml:space="preserve">  CI BOUNDS (Numeric)</t>
        </is>
      </c>
      <c r="B39" s="23" t="n"/>
      <c r="C39" s="23" t="n"/>
      <c r="D39" s="23" t="n"/>
    </row>
    <row r="40" ht="28" customHeight="1">
      <c r="A40" s="24" t="inlineStr">
        <is>
          <t>Month +1 Lower (95%)</t>
        </is>
      </c>
      <c r="B40" s="26">
        <f>B29-CONFIG!B8*B13</f>
        <v/>
      </c>
    </row>
    <row r="41" ht="28" customHeight="1">
      <c r="A41" s="24" t="inlineStr">
        <is>
          <t>Month +1 Upper (95%)</t>
        </is>
      </c>
      <c r="B41" s="26">
        <f>B29+CONFIG!B8*B13</f>
        <v/>
      </c>
    </row>
    <row r="42" ht="28" customHeight="1">
      <c r="A42" s="24" t="inlineStr">
        <is>
          <t>Month +2 Lower (95%)</t>
        </is>
      </c>
      <c r="B42" s="26">
        <f>B30-CONFIG!B8*B13</f>
        <v/>
      </c>
    </row>
    <row r="43" ht="28" customHeight="1">
      <c r="A43" s="24" t="inlineStr">
        <is>
          <t>Month +2 Upper (95%)</t>
        </is>
      </c>
      <c r="B43" s="26">
        <f>B30+CONFIG!B8*B13</f>
        <v/>
      </c>
    </row>
    <row r="44" ht="28" customHeight="1">
      <c r="A44" s="24" t="inlineStr">
        <is>
          <t>Month +3 Lower (95%)</t>
        </is>
      </c>
      <c r="B44" s="26">
        <f>B31-CONFIG!B8*B13</f>
        <v/>
      </c>
    </row>
    <row r="45" ht="28" customHeight="1">
      <c r="A45" s="24" t="inlineStr">
        <is>
          <t>Month +3 Upper (95%)</t>
        </is>
      </c>
      <c r="B45" s="26">
        <f>B31+CONFIG!B8*B13</f>
        <v/>
      </c>
    </row>
    <row r="46" ht="28" customHeight="1">
      <c r="A46" s="24" t="inlineStr">
        <is>
          <t>Min Predicted (95% lower, +3mo)</t>
        </is>
      </c>
      <c r="B46" s="26">
        <f>B45</f>
        <v/>
      </c>
    </row>
    <row r="47" ht="28" customHeight="1">
      <c r="A47" s="24" t="inlineStr">
        <is>
          <t>Max Predicted (95% upper, +3mo)</t>
        </is>
      </c>
      <c r="B47" s="26">
        <f>B46-B45+B46</f>
        <v/>
      </c>
    </row>
    <row r="49" ht="28" customHeight="1">
      <c r="A49" s="22" t="inlineStr">
        <is>
          <t xml:space="preserve">  MONTH-OVER-MONTH CHANGES</t>
        </is>
      </c>
      <c r="B49" s="23" t="n"/>
      <c r="C49" s="23" t="n"/>
      <c r="D49" s="23" t="n"/>
    </row>
    <row r="50" ht="32" customHeight="1">
      <c r="A50" s="16" t="inlineStr">
        <is>
          <t>Month</t>
        </is>
      </c>
      <c r="B50" s="16" t="inlineStr">
        <is>
          <t>Profit</t>
        </is>
      </c>
      <c r="C50" s="16" t="inlineStr">
        <is>
          <t>Change ($)</t>
        </is>
      </c>
      <c r="D50" s="16" t="inlineStr">
        <is>
          <t>Change (%)</t>
        </is>
      </c>
    </row>
    <row r="51">
      <c r="A51" s="33">
        <f>INPUT!A4</f>
        <v/>
      </c>
      <c r="B51" s="34">
        <f>INPUT!B4</f>
        <v/>
      </c>
      <c r="C51" s="34">
        <f>0</f>
        <v/>
      </c>
      <c r="D51" s="35">
        <f>0</f>
        <v/>
      </c>
    </row>
    <row r="52">
      <c r="A52" s="33">
        <f>INPUT!A5</f>
        <v/>
      </c>
      <c r="B52" s="34">
        <f>INPUT!B5</f>
        <v/>
      </c>
      <c r="C52" s="34">
        <f>IF(B52="",0,B52-B51)</f>
        <v/>
      </c>
      <c r="D52" s="35">
        <f>IF(B51&lt;&gt;0,C52/ABS(B51),0)</f>
        <v/>
      </c>
    </row>
    <row r="53">
      <c r="A53" s="33">
        <f>INPUT!A6</f>
        <v/>
      </c>
      <c r="B53" s="34">
        <f>INPUT!B6</f>
        <v/>
      </c>
      <c r="C53" s="34">
        <f>IF(B53="",0,B53-B52)</f>
        <v/>
      </c>
      <c r="D53" s="35">
        <f>IF(B52&lt;&gt;0,C53/ABS(B52),0)</f>
        <v/>
      </c>
    </row>
    <row r="54">
      <c r="A54" s="33">
        <f>INPUT!A7</f>
        <v/>
      </c>
      <c r="B54" s="34">
        <f>INPUT!B7</f>
        <v/>
      </c>
      <c r="C54" s="34">
        <f>IF(B54="",0,B54-B53)</f>
        <v/>
      </c>
      <c r="D54" s="35">
        <f>IF(B53&lt;&gt;0,C54/ABS(B53),0)</f>
        <v/>
      </c>
    </row>
    <row r="55">
      <c r="A55" s="33">
        <f>INPUT!A8</f>
        <v/>
      </c>
      <c r="B55" s="34">
        <f>INPUT!B8</f>
        <v/>
      </c>
      <c r="C55" s="34">
        <f>IF(B55="",0,B55-B54)</f>
        <v/>
      </c>
      <c r="D55" s="35">
        <f>IF(B54&lt;&gt;0,C55/ABS(B54),0)</f>
        <v/>
      </c>
    </row>
    <row r="56">
      <c r="A56" s="33">
        <f>INPUT!A9</f>
        <v/>
      </c>
      <c r="B56" s="34">
        <f>INPUT!B9</f>
        <v/>
      </c>
      <c r="C56" s="34">
        <f>IF(B56="",0,B56-B55)</f>
        <v/>
      </c>
      <c r="D56" s="35">
        <f>IF(B55&lt;&gt;0,C56/ABS(B55),0)</f>
        <v/>
      </c>
    </row>
    <row r="57">
      <c r="A57" s="33">
        <f>INPUT!A10</f>
        <v/>
      </c>
      <c r="B57" s="34">
        <f>INPUT!B10</f>
        <v/>
      </c>
      <c r="C57" s="34">
        <f>IF(B57="",0,B57-B56)</f>
        <v/>
      </c>
      <c r="D57" s="35">
        <f>IF(B56&lt;&gt;0,C57/ABS(B56),0)</f>
        <v/>
      </c>
    </row>
    <row r="58">
      <c r="A58" s="33">
        <f>INPUT!A11</f>
        <v/>
      </c>
      <c r="B58" s="34">
        <f>INPUT!B11</f>
        <v/>
      </c>
      <c r="C58" s="34">
        <f>IF(B58="",0,B58-B57)</f>
        <v/>
      </c>
      <c r="D58" s="35">
        <f>IF(B57&lt;&gt;0,C58/ABS(B57),0)</f>
        <v/>
      </c>
    </row>
    <row r="59">
      <c r="A59" s="33">
        <f>INPUT!A12</f>
        <v/>
      </c>
      <c r="B59" s="34">
        <f>INPUT!B12</f>
        <v/>
      </c>
      <c r="C59" s="34">
        <f>IF(B59="",0,B59-B58)</f>
        <v/>
      </c>
      <c r="D59" s="35">
        <f>IF(B58&lt;&gt;0,C59/ABS(B58),0)</f>
        <v/>
      </c>
    </row>
    <row r="60">
      <c r="A60" s="33">
        <f>INPUT!A13</f>
        <v/>
      </c>
      <c r="B60" s="34">
        <f>INPUT!B13</f>
        <v/>
      </c>
      <c r="C60" s="34">
        <f>IF(B60="",0,B60-B59)</f>
        <v/>
      </c>
      <c r="D60" s="35">
        <f>IF(B59&lt;&gt;0,C60/ABS(B59),0)</f>
        <v/>
      </c>
    </row>
    <row r="61">
      <c r="A61" s="33">
        <f>INPUT!A14</f>
        <v/>
      </c>
      <c r="B61" s="34">
        <f>INPUT!B14</f>
        <v/>
      </c>
      <c r="C61" s="34">
        <f>IF(B61="",0,B61-B60)</f>
        <v/>
      </c>
      <c r="D61" s="35">
        <f>IF(B60&lt;&gt;0,C61/ABS(B60),0)</f>
        <v/>
      </c>
    </row>
    <row r="62">
      <c r="A62" s="33">
        <f>INPUT!A15</f>
        <v/>
      </c>
      <c r="B62" s="34">
        <f>INPUT!B15</f>
        <v/>
      </c>
      <c r="C62" s="34">
        <f>IF(B62="",0,B62-B61)</f>
        <v/>
      </c>
      <c r="D62" s="35">
        <f>IF(B61&lt;&gt;0,C62/ABS(B61),0)</f>
        <v/>
      </c>
    </row>
    <row r="63">
      <c r="A63" s="33">
        <f>INPUT!A16</f>
        <v/>
      </c>
      <c r="B63" s="34">
        <f>INPUT!B16</f>
        <v/>
      </c>
      <c r="C63" s="34">
        <f>IF(B63="",0,B63-B62)</f>
        <v/>
      </c>
      <c r="D63" s="35">
        <f>IF(B62&lt;&gt;0,C63/ABS(B62),0)</f>
        <v/>
      </c>
    </row>
    <row r="64">
      <c r="A64" s="33">
        <f>INPUT!A17</f>
        <v/>
      </c>
      <c r="B64" s="34">
        <f>INPUT!B17</f>
        <v/>
      </c>
      <c r="C64" s="34">
        <f>IF(B64="",0,B64-B63)</f>
        <v/>
      </c>
      <c r="D64" s="35">
        <f>IF(B63&lt;&gt;0,C64/ABS(B63),0)</f>
        <v/>
      </c>
    </row>
    <row r="65">
      <c r="A65" s="33">
        <f>INPUT!A18</f>
        <v/>
      </c>
      <c r="B65" s="34">
        <f>INPUT!B18</f>
        <v/>
      </c>
      <c r="C65" s="34">
        <f>IF(B65="",0,B65-B64)</f>
        <v/>
      </c>
      <c r="D65" s="35">
        <f>IF(B64&lt;&gt;0,C65/ABS(B64),0)</f>
        <v/>
      </c>
    </row>
    <row r="66">
      <c r="A66" s="33">
        <f>INPUT!A19</f>
        <v/>
      </c>
      <c r="B66" s="34">
        <f>INPUT!B19</f>
        <v/>
      </c>
      <c r="C66" s="34">
        <f>IF(B66="",0,B66-B65)</f>
        <v/>
      </c>
      <c r="D66" s="35">
        <f>IF(B65&lt;&gt;0,C66/ABS(B65),0)</f>
        <v/>
      </c>
    </row>
    <row r="67">
      <c r="A67" s="33">
        <f>INPUT!A20</f>
        <v/>
      </c>
      <c r="B67" s="34">
        <f>INPUT!B20</f>
        <v/>
      </c>
      <c r="C67" s="34">
        <f>IF(B67="",0,B67-B66)</f>
        <v/>
      </c>
      <c r="D67" s="35">
        <f>IF(B66&lt;&gt;0,C67/ABS(B66),0)</f>
        <v/>
      </c>
    </row>
    <row r="68">
      <c r="A68" s="33">
        <f>INPUT!A21</f>
        <v/>
      </c>
      <c r="B68" s="34">
        <f>INPUT!B21</f>
        <v/>
      </c>
      <c r="C68" s="34">
        <f>IF(B68="",0,B68-B67)</f>
        <v/>
      </c>
      <c r="D68" s="35">
        <f>IF(B67&lt;&gt;0,C68/ABS(B67),0)</f>
        <v/>
      </c>
    </row>
    <row r="69">
      <c r="A69" s="33">
        <f>INPUT!A22</f>
        <v/>
      </c>
      <c r="B69" s="34">
        <f>INPUT!B22</f>
        <v/>
      </c>
      <c r="C69" s="34">
        <f>IF(B69="",0,B69-B68)</f>
        <v/>
      </c>
      <c r="D69" s="35">
        <f>IF(B68&lt;&gt;0,C69/ABS(B68),0)</f>
        <v/>
      </c>
    </row>
    <row r="70">
      <c r="A70" s="33">
        <f>INPUT!A23</f>
        <v/>
      </c>
      <c r="B70" s="34">
        <f>INPUT!B23</f>
        <v/>
      </c>
      <c r="C70" s="34">
        <f>IF(B70="",0,B70-B69)</f>
        <v/>
      </c>
      <c r="D70" s="35">
        <f>IF(B69&lt;&gt;0,C70/ABS(B69),0)</f>
        <v/>
      </c>
    </row>
    <row r="71">
      <c r="A71" s="33">
        <f>INPUT!A24</f>
        <v/>
      </c>
      <c r="B71" s="34">
        <f>INPUT!B24</f>
        <v/>
      </c>
      <c r="C71" s="34">
        <f>IF(B71="",0,B71-B70)</f>
        <v/>
      </c>
      <c r="D71" s="35">
        <f>IF(B70&lt;&gt;0,C71/ABS(B70),0)</f>
        <v/>
      </c>
    </row>
    <row r="72">
      <c r="A72" s="33">
        <f>INPUT!A25</f>
        <v/>
      </c>
      <c r="B72" s="34">
        <f>INPUT!B25</f>
        <v/>
      </c>
      <c r="C72" s="34">
        <f>IF(B72="",0,B72-B71)</f>
        <v/>
      </c>
      <c r="D72" s="35">
        <f>IF(B71&lt;&gt;0,C72/ABS(B71),0)</f>
        <v/>
      </c>
    </row>
    <row r="73">
      <c r="A73" s="33">
        <f>INPUT!A26</f>
        <v/>
      </c>
      <c r="B73" s="34">
        <f>INPUT!B26</f>
        <v/>
      </c>
      <c r="C73" s="34">
        <f>IF(B73="",0,B73-B72)</f>
        <v/>
      </c>
      <c r="D73" s="35">
        <f>IF(B72&lt;&gt;0,C73/ABS(B72),0)</f>
        <v/>
      </c>
    </row>
    <row r="74">
      <c r="A74" s="33">
        <f>INPUT!A27</f>
        <v/>
      </c>
      <c r="B74" s="34">
        <f>INPUT!B27</f>
        <v/>
      </c>
      <c r="C74" s="34">
        <f>IF(B74="",0,B74-B73)</f>
        <v/>
      </c>
      <c r="D74" s="35">
        <f>IF(B73&lt;&gt;0,C74/ABS(B73),0)</f>
        <v/>
      </c>
    </row>
    <row r="76" ht="28" customHeight="1">
      <c r="A76" s="24" t="inlineStr">
        <is>
          <t>Avg Monthly Change ($)</t>
        </is>
      </c>
      <c r="B76" s="26">
        <f>AVERAGE(C52:C74)</f>
        <v/>
      </c>
    </row>
    <row r="77" ht="28" customHeight="1">
      <c r="A77" s="24" t="inlineStr">
        <is>
          <t>Avg Monthly Change (%)</t>
        </is>
      </c>
      <c r="B77" s="31">
        <f>AVERAGE(D52:D74)</f>
        <v/>
      </c>
    </row>
    <row r="78" ht="28" customHeight="1">
      <c r="A78" s="24" t="inlineStr">
        <is>
          <t>Positive Months</t>
        </is>
      </c>
      <c r="B78" s="25">
        <f>COUNTIF(C52:C74,"&gt;0")</f>
        <v/>
      </c>
    </row>
    <row r="79" ht="28" customHeight="1">
      <c r="A79" s="24" t="inlineStr">
        <is>
          <t>Negative Months</t>
        </is>
      </c>
      <c r="B79" s="25">
        <f>COUNTIF(C52:C74,"&lt;0")</f>
        <v/>
      </c>
    </row>
    <row r="80" ht="28" customHeight="1">
      <c r="A80" s="24" t="inlineStr">
        <is>
          <t>Win Rate</t>
        </is>
      </c>
      <c r="B80" s="31">
        <f>IF(B4&gt;1,B78/(B4-1),0)</f>
        <v/>
      </c>
    </row>
  </sheetData>
  <mergeCells count="8">
    <mergeCell ref="A1:D1"/>
    <mergeCell ref="A12:D12"/>
    <mergeCell ref="A3:D3"/>
    <mergeCell ref="A20:D20"/>
    <mergeCell ref="A39:D39"/>
    <mergeCell ref="A33:D33"/>
    <mergeCell ref="A49:D49"/>
    <mergeCell ref="A28:D28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tabColor rgb="000891B2"/>
    <outlinePr summaryBelow="1" summaryRight="1"/>
    <pageSetUpPr/>
  </sheetPr>
  <dimension ref="A1:E57"/>
  <sheetViews>
    <sheetView showGridLines="0" zoomScale="110" workbookViewId="0">
      <selection activeCell="A1" sqref="A1"/>
    </sheetView>
  </sheetViews>
  <sheetFormatPr baseColWidth="8" defaultRowHeight="15"/>
  <cols>
    <col width="32" customWidth="1" min="1" max="1"/>
    <col width="20" customWidth="1" min="2" max="2"/>
    <col width="4" customWidth="1" min="3" max="3"/>
    <col width="32" customWidth="1" min="4" max="4"/>
    <col width="20" customWidth="1" min="5" max="5"/>
    <col width="16" customWidth="1" min="6" max="6"/>
    <col width="16" customWidth="1" min="7" max="7"/>
    <col width="16" customWidth="1" min="8" max="8"/>
  </cols>
  <sheetData>
    <row r="1" ht="44" customHeight="1">
      <c r="A1" s="36" t="inlineStr">
        <is>
          <t>PROFIT VOLATILITY — RESULTS</t>
        </is>
      </c>
      <c r="B1" s="2" t="n"/>
      <c r="C1" s="2" t="n"/>
      <c r="D1" s="2" t="n"/>
      <c r="E1" s="2" t="n"/>
    </row>
    <row r="2" ht="24" customHeight="1">
      <c r="A2" s="3" t="inlineStr">
        <is>
          <t>Auto-calculated from your inputs</t>
        </is>
      </c>
      <c r="B2" s="4" t="n"/>
      <c r="C2" s="4" t="n"/>
      <c r="D2" s="4" t="n"/>
      <c r="E2" s="4" t="n"/>
    </row>
    <row r="4" ht="28" customHeight="1">
      <c r="A4" s="22" t="inlineStr">
        <is>
          <t xml:space="preserve">  BASIC STATISTICS</t>
        </is>
      </c>
      <c r="B4" s="23" t="n"/>
      <c r="C4" s="23" t="n"/>
      <c r="D4" s="23" t="n"/>
      <c r="E4" s="23" t="n"/>
    </row>
    <row r="5" ht="32" customHeight="1">
      <c r="A5" s="37" t="inlineStr">
        <is>
          <t>Data Points</t>
        </is>
      </c>
      <c r="B5" s="38">
        <f>LOGIC!B4</f>
        <v/>
      </c>
    </row>
    <row r="6" ht="32" customHeight="1">
      <c r="A6" s="37" t="inlineStr">
        <is>
          <t>Average Monthly Profit</t>
        </is>
      </c>
      <c r="B6" s="39">
        <f>LOGIC!B5</f>
        <v/>
      </c>
    </row>
    <row r="7" ht="32" customHeight="1">
      <c r="A7" s="37" t="inlineStr">
        <is>
          <t>Median Monthly Profit</t>
        </is>
      </c>
      <c r="B7" s="40">
        <f>LOGIC!B6</f>
        <v/>
      </c>
    </row>
    <row r="8" ht="32" customHeight="1">
      <c r="A8" s="37" t="inlineStr">
        <is>
          <t>Min / Max Profit</t>
        </is>
      </c>
      <c r="B8" s="41">
        <f>TEXT(LOGIC!B7,"$#,##0")&amp;" / "&amp;TEXT(LOGIC!B8,"$#,##0")</f>
        <v/>
      </c>
    </row>
    <row r="9" ht="32" customHeight="1">
      <c r="A9" s="37" t="inlineStr">
        <is>
          <t>Profit Range</t>
        </is>
      </c>
      <c r="B9" s="40">
        <f>LOGIC!B9</f>
        <v/>
      </c>
    </row>
    <row r="11" ht="28" customHeight="1">
      <c r="A11" s="42" t="inlineStr">
        <is>
          <t xml:space="preserve">  VOLATILITY ANALYSIS</t>
        </is>
      </c>
      <c r="B11" s="43" t="n"/>
      <c r="C11" s="43" t="n"/>
      <c r="D11" s="43" t="n"/>
      <c r="E11" s="43" t="n"/>
    </row>
    <row r="12" ht="32" customHeight="1">
      <c r="A12" s="37" t="inlineStr">
        <is>
          <t>Standard Deviation</t>
        </is>
      </c>
      <c r="B12" s="40">
        <f>LOGIC!B13</f>
        <v/>
      </c>
    </row>
    <row r="13" ht="32" customHeight="1">
      <c r="A13" s="37" t="inlineStr">
        <is>
          <t>Coefficient of Variation</t>
        </is>
      </c>
      <c r="B13" s="44">
        <f>LOGIC!B15</f>
        <v/>
      </c>
    </row>
    <row r="14" ht="32" customHeight="1">
      <c r="A14" s="37" t="inlineStr">
        <is>
          <t>Volatility Level</t>
        </is>
      </c>
      <c r="B14" s="45">
        <f>LOGIC!B18</f>
        <v/>
      </c>
    </row>
    <row r="15" ht="32" customHeight="1">
      <c r="A15" s="37" t="inlineStr">
        <is>
          <t>Mean Absolute Deviation</t>
        </is>
      </c>
      <c r="B15" s="40">
        <f>LOGIC!B16</f>
        <v/>
      </c>
    </row>
    <row r="17" ht="28" customHeight="1">
      <c r="A17" s="14" t="inlineStr">
        <is>
          <t xml:space="preserve">  TREND ANALYSIS</t>
        </is>
      </c>
      <c r="B17" s="15" t="n"/>
      <c r="C17" s="15" t="n"/>
      <c r="D17" s="15" t="n"/>
      <c r="E17" s="15" t="n"/>
    </row>
    <row r="18" ht="32" customHeight="1">
      <c r="A18" s="37" t="inlineStr">
        <is>
          <t>Trend Direction</t>
        </is>
      </c>
      <c r="B18" s="41">
        <f>LOGIC!B24</f>
        <v/>
      </c>
    </row>
    <row r="19" ht="32" customHeight="1">
      <c r="A19" s="37" t="inlineStr">
        <is>
          <t>Monthly Growth Rate</t>
        </is>
      </c>
      <c r="B19" s="46">
        <f>LOGIC!B25</f>
        <v/>
      </c>
    </row>
    <row r="20" ht="32" customHeight="1">
      <c r="A20" s="37" t="inlineStr">
        <is>
          <t>Annual Growth Rate</t>
        </is>
      </c>
      <c r="B20" s="46">
        <f>LOGIC!B26</f>
        <v/>
      </c>
    </row>
    <row r="21" ht="32" customHeight="1">
      <c r="A21" s="37" t="inlineStr">
        <is>
          <t>R-Squared (trend fit)</t>
        </is>
      </c>
      <c r="B21" s="47">
        <f>LOGIC!B23</f>
        <v/>
      </c>
    </row>
    <row r="22" ht="32" customHeight="1">
      <c r="A22" s="37" t="inlineStr">
        <is>
          <t>Win Rate (positive months)</t>
        </is>
      </c>
      <c r="B22" s="46">
        <f>LOGIC!B80</f>
        <v/>
      </c>
    </row>
    <row r="24" ht="28" customHeight="1">
      <c r="A24" s="48" t="inlineStr">
        <is>
          <t xml:space="preserve">  FORECAST &amp; CONFIDENCE INTERVALS</t>
        </is>
      </c>
      <c r="B24" s="49" t="n"/>
      <c r="C24" s="49" t="n"/>
      <c r="D24" s="49" t="n"/>
      <c r="E24" s="49" t="n"/>
    </row>
    <row r="25" ht="32" customHeight="1">
      <c r="A25" s="16" t="inlineStr">
        <is>
          <t>Period</t>
        </is>
      </c>
      <c r="B25" s="16" t="inlineStr">
        <is>
          <t>Forecast</t>
        </is>
      </c>
      <c r="C25" s="16" t="inlineStr">
        <is>
          <t>68% CI Range</t>
        </is>
      </c>
      <c r="D25" s="16" t="inlineStr">
        <is>
          <t>95% CI Range</t>
        </is>
      </c>
      <c r="E25" s="16" t="inlineStr"/>
    </row>
    <row r="26">
      <c r="A26" s="50" t="inlineStr">
        <is>
          <t>Month +1</t>
        </is>
      </c>
      <c r="B26" s="51">
        <f>LOGIC!B29</f>
        <v/>
      </c>
      <c r="C26" s="52">
        <f>LOGIC!B35</f>
        <v/>
      </c>
      <c r="D26" s="52">
        <f>LOGIC!C35</f>
        <v/>
      </c>
    </row>
    <row r="27">
      <c r="A27" s="50" t="inlineStr">
        <is>
          <t>Month +2</t>
        </is>
      </c>
      <c r="B27" s="51">
        <f>LOGIC!B30</f>
        <v/>
      </c>
      <c r="C27" s="52">
        <f>LOGIC!B36</f>
        <v/>
      </c>
      <c r="D27" s="52">
        <f>LOGIC!C36</f>
        <v/>
      </c>
    </row>
    <row r="28">
      <c r="A28" s="50" t="inlineStr">
        <is>
          <t>Month +3</t>
        </is>
      </c>
      <c r="B28" s="51">
        <f>LOGIC!B31</f>
        <v/>
      </c>
      <c r="C28" s="52">
        <f>LOGIC!B37</f>
        <v/>
      </c>
      <c r="D28" s="52">
        <f>LOGIC!C37</f>
        <v/>
      </c>
    </row>
    <row r="30" ht="28" customHeight="1">
      <c r="A30" s="22" t="inlineStr">
        <is>
          <t xml:space="preserve">  MONTHLY PROFIT DATA</t>
        </is>
      </c>
      <c r="B30" s="23" t="n"/>
      <c r="C30" s="23" t="n"/>
      <c r="D30" s="23" t="n"/>
      <c r="E30" s="23" t="n"/>
    </row>
    <row r="31" ht="32" customHeight="1">
      <c r="A31" s="16" t="inlineStr">
        <is>
          <t>Month</t>
        </is>
      </c>
      <c r="B31" s="16" t="inlineStr">
        <is>
          <t>Profit</t>
        </is>
      </c>
      <c r="C31" s="16" t="inlineStr">
        <is>
          <t>Change ($)</t>
        </is>
      </c>
      <c r="D31" s="16" t="inlineStr">
        <is>
          <t>Change (%)</t>
        </is>
      </c>
      <c r="E31" s="16" t="inlineStr"/>
    </row>
    <row r="32">
      <c r="A32" s="37">
        <f>LOGIC!A51</f>
        <v/>
      </c>
      <c r="B32" s="53">
        <f>LOGIC!B51</f>
        <v/>
      </c>
      <c r="C32" s="53">
        <f>LOGIC!C51</f>
        <v/>
      </c>
      <c r="D32" s="54">
        <f>LOGIC!D51</f>
        <v/>
      </c>
    </row>
    <row r="33">
      <c r="A33" s="37">
        <f>LOGIC!A52</f>
        <v/>
      </c>
      <c r="B33" s="53">
        <f>LOGIC!B52</f>
        <v/>
      </c>
      <c r="C33" s="53">
        <f>LOGIC!C52</f>
        <v/>
      </c>
      <c r="D33" s="54">
        <f>LOGIC!D52</f>
        <v/>
      </c>
    </row>
    <row r="34">
      <c r="A34" s="37">
        <f>LOGIC!A53</f>
        <v/>
      </c>
      <c r="B34" s="53">
        <f>LOGIC!B53</f>
        <v/>
      </c>
      <c r="C34" s="53">
        <f>LOGIC!C53</f>
        <v/>
      </c>
      <c r="D34" s="54">
        <f>LOGIC!D53</f>
        <v/>
      </c>
    </row>
    <row r="35">
      <c r="A35" s="37">
        <f>LOGIC!A54</f>
        <v/>
      </c>
      <c r="B35" s="53">
        <f>LOGIC!B54</f>
        <v/>
      </c>
      <c r="C35" s="53">
        <f>LOGIC!C54</f>
        <v/>
      </c>
      <c r="D35" s="54">
        <f>LOGIC!D54</f>
        <v/>
      </c>
    </row>
    <row r="36">
      <c r="A36" s="37">
        <f>LOGIC!A55</f>
        <v/>
      </c>
      <c r="B36" s="53">
        <f>LOGIC!B55</f>
        <v/>
      </c>
      <c r="C36" s="53">
        <f>LOGIC!C55</f>
        <v/>
      </c>
      <c r="D36" s="54">
        <f>LOGIC!D55</f>
        <v/>
      </c>
    </row>
    <row r="37">
      <c r="A37" s="37">
        <f>LOGIC!A56</f>
        <v/>
      </c>
      <c r="B37" s="53">
        <f>LOGIC!B56</f>
        <v/>
      </c>
      <c r="C37" s="53">
        <f>LOGIC!C56</f>
        <v/>
      </c>
      <c r="D37" s="54">
        <f>LOGIC!D56</f>
        <v/>
      </c>
    </row>
    <row r="38">
      <c r="A38" s="37">
        <f>LOGIC!A57</f>
        <v/>
      </c>
      <c r="B38" s="53">
        <f>LOGIC!B57</f>
        <v/>
      </c>
      <c r="C38" s="53">
        <f>LOGIC!C57</f>
        <v/>
      </c>
      <c r="D38" s="54">
        <f>LOGIC!D57</f>
        <v/>
      </c>
    </row>
    <row r="39">
      <c r="A39" s="37">
        <f>LOGIC!A58</f>
        <v/>
      </c>
      <c r="B39" s="53">
        <f>LOGIC!B58</f>
        <v/>
      </c>
      <c r="C39" s="53">
        <f>LOGIC!C58</f>
        <v/>
      </c>
      <c r="D39" s="54">
        <f>LOGIC!D58</f>
        <v/>
      </c>
    </row>
    <row r="40">
      <c r="A40" s="37">
        <f>LOGIC!A59</f>
        <v/>
      </c>
      <c r="B40" s="53">
        <f>LOGIC!B59</f>
        <v/>
      </c>
      <c r="C40" s="53">
        <f>LOGIC!C59</f>
        <v/>
      </c>
      <c r="D40" s="54">
        <f>LOGIC!D59</f>
        <v/>
      </c>
    </row>
    <row r="41">
      <c r="A41" s="37">
        <f>LOGIC!A60</f>
        <v/>
      </c>
      <c r="B41" s="53">
        <f>LOGIC!B60</f>
        <v/>
      </c>
      <c r="C41" s="53">
        <f>LOGIC!C60</f>
        <v/>
      </c>
      <c r="D41" s="54">
        <f>LOGIC!D60</f>
        <v/>
      </c>
    </row>
    <row r="42">
      <c r="A42" s="37">
        <f>LOGIC!A61</f>
        <v/>
      </c>
      <c r="B42" s="53">
        <f>LOGIC!B61</f>
        <v/>
      </c>
      <c r="C42" s="53">
        <f>LOGIC!C61</f>
        <v/>
      </c>
      <c r="D42" s="54">
        <f>LOGIC!D61</f>
        <v/>
      </c>
    </row>
    <row r="43">
      <c r="A43" s="37">
        <f>LOGIC!A62</f>
        <v/>
      </c>
      <c r="B43" s="53">
        <f>LOGIC!B62</f>
        <v/>
      </c>
      <c r="C43" s="53">
        <f>LOGIC!C62</f>
        <v/>
      </c>
      <c r="D43" s="54">
        <f>LOGIC!D62</f>
        <v/>
      </c>
    </row>
    <row r="44">
      <c r="A44" s="37">
        <f>LOGIC!A63</f>
        <v/>
      </c>
      <c r="B44" s="53">
        <f>LOGIC!B63</f>
        <v/>
      </c>
      <c r="C44" s="53">
        <f>LOGIC!C63</f>
        <v/>
      </c>
      <c r="D44" s="54">
        <f>LOGIC!D63</f>
        <v/>
      </c>
    </row>
    <row r="45">
      <c r="A45" s="37">
        <f>LOGIC!A64</f>
        <v/>
      </c>
      <c r="B45" s="53">
        <f>LOGIC!B64</f>
        <v/>
      </c>
      <c r="C45" s="53">
        <f>LOGIC!C64</f>
        <v/>
      </c>
      <c r="D45" s="54">
        <f>LOGIC!D64</f>
        <v/>
      </c>
    </row>
    <row r="46">
      <c r="A46" s="37">
        <f>LOGIC!A65</f>
        <v/>
      </c>
      <c r="B46" s="53">
        <f>LOGIC!B65</f>
        <v/>
      </c>
      <c r="C46" s="53">
        <f>LOGIC!C65</f>
        <v/>
      </c>
      <c r="D46" s="54">
        <f>LOGIC!D65</f>
        <v/>
      </c>
    </row>
    <row r="47">
      <c r="A47" s="37">
        <f>LOGIC!A66</f>
        <v/>
      </c>
      <c r="B47" s="53">
        <f>LOGIC!B66</f>
        <v/>
      </c>
      <c r="C47" s="53">
        <f>LOGIC!C66</f>
        <v/>
      </c>
      <c r="D47" s="54">
        <f>LOGIC!D66</f>
        <v/>
      </c>
    </row>
    <row r="48">
      <c r="A48" s="37">
        <f>LOGIC!A67</f>
        <v/>
      </c>
      <c r="B48" s="53">
        <f>LOGIC!B67</f>
        <v/>
      </c>
      <c r="C48" s="53">
        <f>LOGIC!C67</f>
        <v/>
      </c>
      <c r="D48" s="54">
        <f>LOGIC!D67</f>
        <v/>
      </c>
    </row>
    <row r="49">
      <c r="A49" s="37">
        <f>LOGIC!A68</f>
        <v/>
      </c>
      <c r="B49" s="53">
        <f>LOGIC!B68</f>
        <v/>
      </c>
      <c r="C49" s="53">
        <f>LOGIC!C68</f>
        <v/>
      </c>
      <c r="D49" s="54">
        <f>LOGIC!D68</f>
        <v/>
      </c>
    </row>
    <row r="50">
      <c r="A50" s="37">
        <f>LOGIC!A69</f>
        <v/>
      </c>
      <c r="B50" s="53">
        <f>LOGIC!B69</f>
        <v/>
      </c>
      <c r="C50" s="53">
        <f>LOGIC!C69</f>
        <v/>
      </c>
      <c r="D50" s="54">
        <f>LOGIC!D69</f>
        <v/>
      </c>
    </row>
    <row r="51">
      <c r="A51" s="37">
        <f>LOGIC!A70</f>
        <v/>
      </c>
      <c r="B51" s="53">
        <f>LOGIC!B70</f>
        <v/>
      </c>
      <c r="C51" s="53">
        <f>LOGIC!C70</f>
        <v/>
      </c>
      <c r="D51" s="54">
        <f>LOGIC!D70</f>
        <v/>
      </c>
    </row>
    <row r="52">
      <c r="A52" s="37">
        <f>LOGIC!A71</f>
        <v/>
      </c>
      <c r="B52" s="53">
        <f>LOGIC!B71</f>
        <v/>
      </c>
      <c r="C52" s="53">
        <f>LOGIC!C71</f>
        <v/>
      </c>
      <c r="D52" s="54">
        <f>LOGIC!D71</f>
        <v/>
      </c>
    </row>
    <row r="53">
      <c r="A53" s="37">
        <f>LOGIC!A72</f>
        <v/>
      </c>
      <c r="B53" s="53">
        <f>LOGIC!B72</f>
        <v/>
      </c>
      <c r="C53" s="53">
        <f>LOGIC!C72</f>
        <v/>
      </c>
      <c r="D53" s="54">
        <f>LOGIC!D72</f>
        <v/>
      </c>
    </row>
    <row r="54">
      <c r="A54" s="37">
        <f>LOGIC!A73</f>
        <v/>
      </c>
      <c r="B54" s="53">
        <f>LOGIC!B73</f>
        <v/>
      </c>
      <c r="C54" s="53">
        <f>LOGIC!C73</f>
        <v/>
      </c>
      <c r="D54" s="54">
        <f>LOGIC!D73</f>
        <v/>
      </c>
    </row>
    <row r="55">
      <c r="A55" s="37">
        <f>LOGIC!A74</f>
        <v/>
      </c>
      <c r="B55" s="53">
        <f>LOGIC!B74</f>
        <v/>
      </c>
      <c r="C55" s="53">
        <f>LOGIC!C74</f>
        <v/>
      </c>
      <c r="D55" s="54">
        <f>LOGIC!D74</f>
        <v/>
      </c>
    </row>
    <row r="57" ht="24" customHeight="1">
      <c r="A57" s="55" t="inlineStr">
        <is>
          <t>RangeLead.com  |  Premium B2B Lead Data  |  Free Download — rangelead.com/free-tools</t>
        </is>
      </c>
    </row>
  </sheetData>
  <mergeCells count="8">
    <mergeCell ref="A30:E30"/>
    <mergeCell ref="A4:E4"/>
    <mergeCell ref="A57:E57"/>
    <mergeCell ref="A24:E24"/>
    <mergeCell ref="A2:E2"/>
    <mergeCell ref="A11:E11"/>
    <mergeCell ref="A1:E1"/>
    <mergeCell ref="A17:E17"/>
  </mergeCells>
  <conditionalFormatting sqref="B14">
    <cfRule type="cellIs" priority="1" operator="equal" dxfId="0">
      <formula>"LOW"</formula>
    </cfRule>
    <cfRule type="cellIs" priority="2" operator="equal" dxfId="1">
      <formula>"MODERATE"</formula>
    </cfRule>
    <cfRule type="cellIs" priority="3" operator="equal" dxfId="2">
      <formula>"HIGH"</formula>
    </cfRule>
  </conditionalFormatting>
  <conditionalFormatting sqref="B18">
    <cfRule type="cellIs" priority="4" operator="equal" dxfId="0">
      <formula>"UPWARD"</formula>
    </cfRule>
    <cfRule type="cellIs" priority="5" operator="equal" dxfId="1">
      <formula>"FLAT"</formula>
    </cfRule>
    <cfRule type="cellIs" priority="6" operator="equal" dxfId="2">
      <formula>"DOWNWARD"</formula>
    </cfRule>
  </conditionalFormatting>
  <conditionalFormatting sqref="C32:D55">
    <cfRule type="cellIs" priority="7" operator="greaterThan" dxfId="0">
      <formula>0</formula>
    </cfRule>
    <cfRule type="cellIs" priority="8" operator="lessThan" dxfId="2">
      <formula>0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2026-02-10T15:45:43Z</dcterms:created>
  <dcterms:modified xmlns:dcterms="http://purl.org/dc/terms/" xmlns:xsi="http://www.w3.org/2001/XMLSchema-instance" xsi:type="dcterms:W3CDTF">2026-02-10T15:45:43Z</dcterms:modified>
</cp:coreProperties>
</file>