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&quot;$&quot;#,##0"/>
    <numFmt numFmtId="166" formatCode="+0.0%;-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7" fillId="11" borderId="1" applyAlignment="1" pivotButton="0" quotePrefix="0" xfId="0">
      <alignment horizontal="left" vertical="center"/>
    </xf>
    <xf numFmtId="165" fontId="7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4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6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165" fontId="13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6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COST INFLATION IMPACT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Project the impact of inflation on each cost category over 1-5 years. Calculate margin erosion, required price increases to maintain margins, and cumulative cost impact.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Cost category name and current annual amount</t>
        </is>
      </c>
    </row>
    <row r="9" ht="22" customHeight="1">
      <c r="A9" s="6" t="inlineStr">
        <is>
          <t xml:space="preserve">  • Expected annual inflation rate per category</t>
        </is>
      </c>
    </row>
    <row r="10" ht="22" customHeight="1">
      <c r="A10" s="6" t="inlineStr">
        <is>
          <t xml:space="preserve">  • Current annual revenue</t>
        </is>
      </c>
    </row>
    <row r="11" ht="22" customHeight="1">
      <c r="A11" s="6" t="inlineStr">
        <is>
          <t xml:space="preserve">  • Current profit margin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Projected costs per category for years 1-5</t>
        </is>
      </c>
    </row>
    <row r="15" ht="22" customHeight="1">
      <c r="A15" s="6" t="inlineStr">
        <is>
          <t xml:space="preserve">  • Total cost increase by year</t>
        </is>
      </c>
    </row>
    <row r="16" ht="22" customHeight="1">
      <c r="A16" s="6" t="inlineStr">
        <is>
          <t xml:space="preserve">  • Margin erosion over time</t>
        </is>
      </c>
    </row>
    <row r="17" ht="22" customHeight="1">
      <c r="A17" s="6" t="inlineStr">
        <is>
          <t xml:space="preserve">  • Required revenue increase to maintain margin</t>
        </is>
      </c>
    </row>
    <row r="18" ht="22" customHeight="1">
      <c r="A18" s="6" t="inlineStr">
        <is>
          <t xml:space="preserve">  • Required price increase percentage</t>
        </is>
      </c>
    </row>
    <row r="19" ht="22" customHeight="1">
      <c r="A19" s="6" t="inlineStr">
        <is>
          <t xml:space="preserve">  • Cumulative inflation impact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2:B2"/>
    <mergeCell ref="A5:B5"/>
    <mergeCell ref="A14:B14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Projection Parameters</t>
        </is>
      </c>
      <c r="B1" s="8" t="n"/>
      <c r="C1" s="8" t="n"/>
    </row>
    <row r="3" ht="26" customHeight="1">
      <c r="A3" s="9" t="inlineStr">
        <is>
          <t>Default Inflation Rate</t>
        </is>
      </c>
      <c r="B3" s="10" t="n">
        <v>0.035</v>
      </c>
      <c r="C3" s="11" t="inlineStr">
        <is>
          <t>Used if category rate not specified</t>
        </is>
      </c>
    </row>
    <row r="4" ht="26" customHeight="1">
      <c r="A4" s="9" t="inlineStr">
        <is>
          <t>Target Margin Floor</t>
        </is>
      </c>
      <c r="B4" s="10" t="n">
        <v>0.15</v>
      </c>
      <c r="C4" s="11" t="inlineStr">
        <is>
          <t>Minimum acceptable margin</t>
        </is>
      </c>
    </row>
    <row r="5" ht="26" customHeight="1">
      <c r="A5" s="9" t="inlineStr">
        <is>
          <t>Revenue Growth Assumption</t>
        </is>
      </c>
      <c r="B5" s="10" t="n">
        <v>0.03</v>
      </c>
      <c r="C5" s="11" t="inlineStr">
        <is>
          <t>Organic revenue growth rate</t>
        </is>
      </c>
    </row>
    <row r="6" ht="26" customHeight="1">
      <c r="A6" s="9" t="inlineStr">
        <is>
          <t>Max Acceptable Cost Increase %</t>
        </is>
      </c>
      <c r="B6" s="10" t="n">
        <v>0.1</v>
      </c>
      <c r="C6" s="11" t="inlineStr">
        <is>
          <t>Alert if year-over-year exceeds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28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6" customWidth="1" min="3" max="3"/>
    <col width="30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2" t="inlineStr">
        <is>
          <t xml:space="preserve">  COST INFLATION — Enter data in yellow cells</t>
        </is>
      </c>
      <c r="B1" s="13" t="n"/>
      <c r="C1" s="13" t="n"/>
      <c r="D1" s="13" t="n"/>
    </row>
    <row r="3" ht="28" customHeight="1">
      <c r="A3" s="14" t="inlineStr">
        <is>
          <t xml:space="preserve">  REVENUE &amp; PROFIT</t>
        </is>
      </c>
      <c r="B3" s="15" t="n"/>
      <c r="C3" s="15" t="n"/>
      <c r="D3" s="15" t="n"/>
    </row>
    <row r="4" ht="28" customHeight="1">
      <c r="A4" s="16" t="inlineStr">
        <is>
          <t>Current Annual Revenue</t>
        </is>
      </c>
      <c r="B4" s="17" t="n">
        <v>1200000</v>
      </c>
      <c r="C4" s="11" t="inlineStr">
        <is>
          <t>Total annual revenue</t>
        </is>
      </c>
    </row>
    <row r="5" ht="28" customHeight="1">
      <c r="A5" s="16" t="inlineStr">
        <is>
          <t>Current Profit Margin</t>
        </is>
      </c>
      <c r="B5" s="18" t="n">
        <v>0.2</v>
      </c>
      <c r="C5" s="11" t="inlineStr">
        <is>
          <t>Net profit / revenue</t>
        </is>
      </c>
    </row>
    <row r="7" ht="28" customHeight="1">
      <c r="A7" s="14" t="inlineStr">
        <is>
          <t xml:space="preserve">  COST CATEGORIES</t>
        </is>
      </c>
      <c r="B7" s="15" t="n"/>
      <c r="C7" s="15" t="n"/>
      <c r="D7" s="15" t="n"/>
    </row>
    <row r="8" ht="32" customHeight="1">
      <c r="A8" s="19" t="inlineStr">
        <is>
          <t>Cost Category</t>
        </is>
      </c>
      <c r="B8" s="19" t="inlineStr">
        <is>
          <t>Current Annual Cost</t>
        </is>
      </c>
      <c r="C8" s="19" t="inlineStr">
        <is>
          <t>Inflation Rate (%)</t>
        </is>
      </c>
      <c r="D8" s="19" t="inlineStr">
        <is>
          <t>Notes</t>
        </is>
      </c>
    </row>
    <row r="9">
      <c r="A9" s="20" t="inlineStr">
        <is>
          <t>Salaries &amp; Wages</t>
        </is>
      </c>
      <c r="B9" s="20" t="n">
        <v>420000</v>
      </c>
      <c r="C9" s="20" t="n">
        <v>0.04</v>
      </c>
      <c r="D9" s="20" t="inlineStr">
        <is>
          <t>Annual raises</t>
        </is>
      </c>
    </row>
    <row r="10">
      <c r="A10" s="21" t="inlineStr">
        <is>
          <t>Rent &amp; Facilities</t>
        </is>
      </c>
      <c r="B10" s="21" t="n">
        <v>120000</v>
      </c>
      <c r="C10" s="21" t="n">
        <v>0.03</v>
      </c>
      <c r="D10" s="21" t="inlineStr">
        <is>
          <t>Lease escalation</t>
        </is>
      </c>
    </row>
    <row r="11">
      <c r="A11" s="20" t="inlineStr">
        <is>
          <t>Raw Materials</t>
        </is>
      </c>
      <c r="B11" s="20" t="n">
        <v>180000</v>
      </c>
      <c r="C11" s="20" t="n">
        <v>0.06</v>
      </c>
      <c r="D11" s="20" t="inlineStr">
        <is>
          <t>Commodity-linked</t>
        </is>
      </c>
    </row>
    <row r="12">
      <c r="A12" s="21" t="inlineStr">
        <is>
          <t>Health Insurance</t>
        </is>
      </c>
      <c r="B12" s="21" t="n">
        <v>60000</v>
      </c>
      <c r="C12" s="21" t="n">
        <v>0.08</v>
      </c>
      <c r="D12" s="21" t="inlineStr">
        <is>
          <t>Healthcare inflation</t>
        </is>
      </c>
    </row>
    <row r="13">
      <c r="A13" s="20" t="inlineStr">
        <is>
          <t>Software &amp; Tech</t>
        </is>
      </c>
      <c r="B13" s="20" t="n">
        <v>48000</v>
      </c>
      <c r="C13" s="20" t="n">
        <v>0.03</v>
      </c>
      <c r="D13" s="20" t="inlineStr">
        <is>
          <t>License renewals</t>
        </is>
      </c>
    </row>
    <row r="14">
      <c r="A14" s="21" t="inlineStr">
        <is>
          <t>Utilities &amp; Energy</t>
        </is>
      </c>
      <c r="B14" s="21" t="n">
        <v>24000</v>
      </c>
      <c r="C14" s="21" t="n">
        <v>0.05</v>
      </c>
      <c r="D14" s="21" t="inlineStr">
        <is>
          <t>Energy costs</t>
        </is>
      </c>
    </row>
    <row r="15">
      <c r="A15" s="20" t="inlineStr">
        <is>
          <t>Professional Services</t>
        </is>
      </c>
      <c r="B15" s="20" t="n">
        <v>36000</v>
      </c>
      <c r="C15" s="20" t="n">
        <v>0.035</v>
      </c>
      <c r="D15" s="20" t="inlineStr">
        <is>
          <t>Legal, accounting</t>
        </is>
      </c>
    </row>
    <row r="16">
      <c r="A16" s="21" t="inlineStr">
        <is>
          <t>Marketing &amp; Ads</t>
        </is>
      </c>
      <c r="B16" s="21" t="n">
        <v>72000</v>
      </c>
      <c r="C16" s="21" t="n">
        <v>0.02</v>
      </c>
      <c r="D16" s="21" t="inlineStr">
        <is>
          <t>Discretionary</t>
        </is>
      </c>
    </row>
    <row r="17">
      <c r="A17" s="20" t="n"/>
      <c r="B17" s="20" t="n"/>
      <c r="C17" s="20" t="n"/>
      <c r="D17" s="20" t="n"/>
    </row>
    <row r="18">
      <c r="A18" s="21" t="n"/>
      <c r="B18" s="21" t="n"/>
      <c r="C18" s="21" t="n"/>
      <c r="D18" s="21" t="n"/>
    </row>
    <row r="19">
      <c r="A19" s="20" t="n"/>
      <c r="B19" s="20" t="n"/>
      <c r="C19" s="20" t="n"/>
      <c r="D19" s="20" t="n"/>
    </row>
    <row r="20">
      <c r="A20" s="21" t="n"/>
      <c r="B20" s="21" t="n"/>
      <c r="C20" s="21" t="n"/>
      <c r="D20" s="21" t="n"/>
    </row>
    <row r="21">
      <c r="A21" s="20" t="n"/>
      <c r="B21" s="20" t="n"/>
      <c r="C21" s="20" t="n"/>
      <c r="D21" s="20" t="n"/>
    </row>
    <row r="22">
      <c r="A22" s="21" t="n"/>
      <c r="B22" s="21" t="n"/>
      <c r="C22" s="21" t="n"/>
      <c r="D22" s="21" t="n"/>
    </row>
    <row r="23">
      <c r="A23" s="20" t="n"/>
      <c r="B23" s="20" t="n"/>
      <c r="C23" s="20" t="n"/>
      <c r="D23" s="20" t="n"/>
    </row>
    <row r="24">
      <c r="A24" s="21" t="n"/>
      <c r="B24" s="21" t="n"/>
      <c r="C24" s="21" t="n"/>
      <c r="D24" s="21" t="n"/>
    </row>
    <row r="25">
      <c r="A25" s="20" t="n"/>
      <c r="B25" s="20" t="n"/>
      <c r="C25" s="20" t="n"/>
      <c r="D25" s="20" t="n"/>
    </row>
    <row r="26">
      <c r="A26" s="21" t="n"/>
      <c r="B26" s="21" t="n"/>
      <c r="C26" s="21" t="n"/>
      <c r="D26" s="21" t="n"/>
    </row>
    <row r="27">
      <c r="A27" s="20" t="n"/>
      <c r="B27" s="20" t="n"/>
      <c r="C27" s="20" t="n"/>
      <c r="D27" s="20" t="n"/>
    </row>
    <row r="28">
      <c r="A28" s="21" t="n"/>
      <c r="B28" s="21" t="n"/>
      <c r="C28" s="21" t="n"/>
      <c r="D28" s="21" t="n"/>
    </row>
  </sheetData>
  <mergeCells count="3">
    <mergeCell ref="A1:D1"/>
    <mergeCell ref="A7:D7"/>
    <mergeCell ref="A3:D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49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2" t="inlineStr">
        <is>
          <t xml:space="preserve">  CALCULATIONS — All formulas, do NOT edit</t>
        </is>
      </c>
      <c r="B1" s="23" t="n"/>
      <c r="C1" s="23" t="n"/>
      <c r="D1" s="23" t="n"/>
      <c r="E1" s="23" t="n"/>
      <c r="F1" s="23" t="n"/>
      <c r="G1" s="23" t="n"/>
      <c r="H1" s="23" t="n"/>
    </row>
    <row r="3" ht="28" customHeight="1">
      <c r="A3" s="14" t="inlineStr">
        <is>
          <t xml:space="preserve">  PROJECTED COSTS BY YEAR</t>
        </is>
      </c>
      <c r="B3" s="15" t="n"/>
      <c r="C3" s="15" t="n"/>
      <c r="D3" s="15" t="n"/>
      <c r="E3" s="15" t="n"/>
      <c r="F3" s="15" t="n"/>
      <c r="G3" s="15" t="n"/>
      <c r="H3" s="15" t="n"/>
    </row>
    <row r="4" ht="32" customHeight="1">
      <c r="A4" s="19" t="inlineStr">
        <is>
          <t>Cost Category</t>
        </is>
      </c>
      <c r="B4" s="19" t="inlineStr">
        <is>
          <t>Current</t>
        </is>
      </c>
      <c r="C4" s="19" t="inlineStr">
        <is>
          <t>Year 1</t>
        </is>
      </c>
      <c r="D4" s="19" t="inlineStr">
        <is>
          <t>Year 2</t>
        </is>
      </c>
      <c r="E4" s="19" t="inlineStr">
        <is>
          <t>Year 3</t>
        </is>
      </c>
      <c r="F4" s="19" t="inlineStr">
        <is>
          <t>Year 4</t>
        </is>
      </c>
      <c r="G4" s="19" t="inlineStr">
        <is>
          <t>Year 5</t>
        </is>
      </c>
      <c r="H4" s="19" t="inlineStr">
        <is>
          <t>5-Yr Increase</t>
        </is>
      </c>
    </row>
    <row r="5">
      <c r="A5" s="24">
        <f>INPUT!A9</f>
        <v/>
      </c>
      <c r="B5" s="25">
        <f>INPUT!B9</f>
        <v/>
      </c>
      <c r="C5" s="25">
        <f>IF(B5=0,0,B5*(1+IF(INPUT!C9="",CONFIG!B3,INPUT!C9))^1)</f>
        <v/>
      </c>
      <c r="D5" s="25">
        <f>IF(B5=0,0,B5*(1+IF(INPUT!C9="",CONFIG!B3,INPUT!C9))^2)</f>
        <v/>
      </c>
      <c r="E5" s="25">
        <f>IF(B5=0,0,B5*(1+IF(INPUT!C9="",CONFIG!B3,INPUT!C9))^3)</f>
        <v/>
      </c>
      <c r="F5" s="25">
        <f>IF(B5=0,0,B5*(1+IF(INPUT!C9="",CONFIG!B3,INPUT!C9))^4)</f>
        <v/>
      </c>
      <c r="G5" s="25">
        <f>IF(B5=0,0,B5*(1+IF(INPUT!C9="",CONFIG!B3,INPUT!C9))^5)</f>
        <v/>
      </c>
      <c r="H5" s="26">
        <f>IF(B5=0,0,G5-B5)</f>
        <v/>
      </c>
    </row>
    <row r="6">
      <c r="A6" s="24">
        <f>INPUT!A10</f>
        <v/>
      </c>
      <c r="B6" s="25">
        <f>INPUT!B10</f>
        <v/>
      </c>
      <c r="C6" s="25">
        <f>IF(B6=0,0,B6*(1+IF(INPUT!C10="",CONFIG!B3,INPUT!C10))^1)</f>
        <v/>
      </c>
      <c r="D6" s="25">
        <f>IF(B6=0,0,B6*(1+IF(INPUT!C10="",CONFIG!B3,INPUT!C10))^2)</f>
        <v/>
      </c>
      <c r="E6" s="25">
        <f>IF(B6=0,0,B6*(1+IF(INPUT!C10="",CONFIG!B3,INPUT!C10))^3)</f>
        <v/>
      </c>
      <c r="F6" s="25">
        <f>IF(B6=0,0,B6*(1+IF(INPUT!C10="",CONFIG!B3,INPUT!C10))^4)</f>
        <v/>
      </c>
      <c r="G6" s="25">
        <f>IF(B6=0,0,B6*(1+IF(INPUT!C10="",CONFIG!B3,INPUT!C10))^5)</f>
        <v/>
      </c>
      <c r="H6" s="26">
        <f>IF(B6=0,0,G6-B6)</f>
        <v/>
      </c>
    </row>
    <row r="7">
      <c r="A7" s="24">
        <f>INPUT!A11</f>
        <v/>
      </c>
      <c r="B7" s="25">
        <f>INPUT!B11</f>
        <v/>
      </c>
      <c r="C7" s="25">
        <f>IF(B7=0,0,B7*(1+IF(INPUT!C11="",CONFIG!B3,INPUT!C11))^1)</f>
        <v/>
      </c>
      <c r="D7" s="25">
        <f>IF(B7=0,0,B7*(1+IF(INPUT!C11="",CONFIG!B3,INPUT!C11))^2)</f>
        <v/>
      </c>
      <c r="E7" s="25">
        <f>IF(B7=0,0,B7*(1+IF(INPUT!C11="",CONFIG!B3,INPUT!C11))^3)</f>
        <v/>
      </c>
      <c r="F7" s="25">
        <f>IF(B7=0,0,B7*(1+IF(INPUT!C11="",CONFIG!B3,INPUT!C11))^4)</f>
        <v/>
      </c>
      <c r="G7" s="25">
        <f>IF(B7=0,0,B7*(1+IF(INPUT!C11="",CONFIG!B3,INPUT!C11))^5)</f>
        <v/>
      </c>
      <c r="H7" s="26">
        <f>IF(B7=0,0,G7-B7)</f>
        <v/>
      </c>
    </row>
    <row r="8">
      <c r="A8" s="24">
        <f>INPUT!A12</f>
        <v/>
      </c>
      <c r="B8" s="25">
        <f>INPUT!B12</f>
        <v/>
      </c>
      <c r="C8" s="25">
        <f>IF(B8=0,0,B8*(1+IF(INPUT!C12="",CONFIG!B3,INPUT!C12))^1)</f>
        <v/>
      </c>
      <c r="D8" s="25">
        <f>IF(B8=0,0,B8*(1+IF(INPUT!C12="",CONFIG!B3,INPUT!C12))^2)</f>
        <v/>
      </c>
      <c r="E8" s="25">
        <f>IF(B8=0,0,B8*(1+IF(INPUT!C12="",CONFIG!B3,INPUT!C12))^3)</f>
        <v/>
      </c>
      <c r="F8" s="25">
        <f>IF(B8=0,0,B8*(1+IF(INPUT!C12="",CONFIG!B3,INPUT!C12))^4)</f>
        <v/>
      </c>
      <c r="G8" s="25">
        <f>IF(B8=0,0,B8*(1+IF(INPUT!C12="",CONFIG!B3,INPUT!C12))^5)</f>
        <v/>
      </c>
      <c r="H8" s="26">
        <f>IF(B8=0,0,G8-B8)</f>
        <v/>
      </c>
    </row>
    <row r="9">
      <c r="A9" s="24">
        <f>INPUT!A13</f>
        <v/>
      </c>
      <c r="B9" s="25">
        <f>INPUT!B13</f>
        <v/>
      </c>
      <c r="C9" s="25">
        <f>IF(B9=0,0,B9*(1+IF(INPUT!C13="",CONFIG!B3,INPUT!C13))^1)</f>
        <v/>
      </c>
      <c r="D9" s="25">
        <f>IF(B9=0,0,B9*(1+IF(INPUT!C13="",CONFIG!B3,INPUT!C13))^2)</f>
        <v/>
      </c>
      <c r="E9" s="25">
        <f>IF(B9=0,0,B9*(1+IF(INPUT!C13="",CONFIG!B3,INPUT!C13))^3)</f>
        <v/>
      </c>
      <c r="F9" s="25">
        <f>IF(B9=0,0,B9*(1+IF(INPUT!C13="",CONFIG!B3,INPUT!C13))^4)</f>
        <v/>
      </c>
      <c r="G9" s="25">
        <f>IF(B9=0,0,B9*(1+IF(INPUT!C13="",CONFIG!B3,INPUT!C13))^5)</f>
        <v/>
      </c>
      <c r="H9" s="26">
        <f>IF(B9=0,0,G9-B9)</f>
        <v/>
      </c>
    </row>
    <row r="10">
      <c r="A10" s="24">
        <f>INPUT!A14</f>
        <v/>
      </c>
      <c r="B10" s="25">
        <f>INPUT!B14</f>
        <v/>
      </c>
      <c r="C10" s="25">
        <f>IF(B10=0,0,B10*(1+IF(INPUT!C14="",CONFIG!B3,INPUT!C14))^1)</f>
        <v/>
      </c>
      <c r="D10" s="25">
        <f>IF(B10=0,0,B10*(1+IF(INPUT!C14="",CONFIG!B3,INPUT!C14))^2)</f>
        <v/>
      </c>
      <c r="E10" s="25">
        <f>IF(B10=0,0,B10*(1+IF(INPUT!C14="",CONFIG!B3,INPUT!C14))^3)</f>
        <v/>
      </c>
      <c r="F10" s="25">
        <f>IF(B10=0,0,B10*(1+IF(INPUT!C14="",CONFIG!B3,INPUT!C14))^4)</f>
        <v/>
      </c>
      <c r="G10" s="25">
        <f>IF(B10=0,0,B10*(1+IF(INPUT!C14="",CONFIG!B3,INPUT!C14))^5)</f>
        <v/>
      </c>
      <c r="H10" s="26">
        <f>IF(B10=0,0,G10-B10)</f>
        <v/>
      </c>
    </row>
    <row r="11">
      <c r="A11" s="24">
        <f>INPUT!A15</f>
        <v/>
      </c>
      <c r="B11" s="25">
        <f>INPUT!B15</f>
        <v/>
      </c>
      <c r="C11" s="25">
        <f>IF(B11=0,0,B11*(1+IF(INPUT!C15="",CONFIG!B3,INPUT!C15))^1)</f>
        <v/>
      </c>
      <c r="D11" s="25">
        <f>IF(B11=0,0,B11*(1+IF(INPUT!C15="",CONFIG!B3,INPUT!C15))^2)</f>
        <v/>
      </c>
      <c r="E11" s="25">
        <f>IF(B11=0,0,B11*(1+IF(INPUT!C15="",CONFIG!B3,INPUT!C15))^3)</f>
        <v/>
      </c>
      <c r="F11" s="25">
        <f>IF(B11=0,0,B11*(1+IF(INPUT!C15="",CONFIG!B3,INPUT!C15))^4)</f>
        <v/>
      </c>
      <c r="G11" s="25">
        <f>IF(B11=0,0,B11*(1+IF(INPUT!C15="",CONFIG!B3,INPUT!C15))^5)</f>
        <v/>
      </c>
      <c r="H11" s="26">
        <f>IF(B11=0,0,G11-B11)</f>
        <v/>
      </c>
    </row>
    <row r="12">
      <c r="A12" s="24">
        <f>INPUT!A16</f>
        <v/>
      </c>
      <c r="B12" s="25">
        <f>INPUT!B16</f>
        <v/>
      </c>
      <c r="C12" s="25">
        <f>IF(B12=0,0,B12*(1+IF(INPUT!C16="",CONFIG!B3,INPUT!C16))^1)</f>
        <v/>
      </c>
      <c r="D12" s="25">
        <f>IF(B12=0,0,B12*(1+IF(INPUT!C16="",CONFIG!B3,INPUT!C16))^2)</f>
        <v/>
      </c>
      <c r="E12" s="25">
        <f>IF(B12=0,0,B12*(1+IF(INPUT!C16="",CONFIG!B3,INPUT!C16))^3)</f>
        <v/>
      </c>
      <c r="F12" s="25">
        <f>IF(B12=0,0,B12*(1+IF(INPUT!C16="",CONFIG!B3,INPUT!C16))^4)</f>
        <v/>
      </c>
      <c r="G12" s="25">
        <f>IF(B12=0,0,B12*(1+IF(INPUT!C16="",CONFIG!B3,INPUT!C16))^5)</f>
        <v/>
      </c>
      <c r="H12" s="26">
        <f>IF(B12=0,0,G12-B12)</f>
        <v/>
      </c>
    </row>
    <row r="13">
      <c r="A13" s="24">
        <f>INPUT!A17</f>
        <v/>
      </c>
      <c r="B13" s="25">
        <f>INPUT!B17</f>
        <v/>
      </c>
      <c r="C13" s="25">
        <f>IF(B13=0,0,B13*(1+IF(INPUT!C17="",CONFIG!B3,INPUT!C17))^1)</f>
        <v/>
      </c>
      <c r="D13" s="25">
        <f>IF(B13=0,0,B13*(1+IF(INPUT!C17="",CONFIG!B3,INPUT!C17))^2)</f>
        <v/>
      </c>
      <c r="E13" s="25">
        <f>IF(B13=0,0,B13*(1+IF(INPUT!C17="",CONFIG!B3,INPUT!C17))^3)</f>
        <v/>
      </c>
      <c r="F13" s="25">
        <f>IF(B13=0,0,B13*(1+IF(INPUT!C17="",CONFIG!B3,INPUT!C17))^4)</f>
        <v/>
      </c>
      <c r="G13" s="25">
        <f>IF(B13=0,0,B13*(1+IF(INPUT!C17="",CONFIG!B3,INPUT!C17))^5)</f>
        <v/>
      </c>
      <c r="H13" s="26">
        <f>IF(B13=0,0,G13-B13)</f>
        <v/>
      </c>
    </row>
    <row r="14">
      <c r="A14" s="24">
        <f>INPUT!A18</f>
        <v/>
      </c>
      <c r="B14" s="25">
        <f>INPUT!B18</f>
        <v/>
      </c>
      <c r="C14" s="25">
        <f>IF(B14=0,0,B14*(1+IF(INPUT!C18="",CONFIG!B3,INPUT!C18))^1)</f>
        <v/>
      </c>
      <c r="D14" s="25">
        <f>IF(B14=0,0,B14*(1+IF(INPUT!C18="",CONFIG!B3,INPUT!C18))^2)</f>
        <v/>
      </c>
      <c r="E14" s="25">
        <f>IF(B14=0,0,B14*(1+IF(INPUT!C18="",CONFIG!B3,INPUT!C18))^3)</f>
        <v/>
      </c>
      <c r="F14" s="25">
        <f>IF(B14=0,0,B14*(1+IF(INPUT!C18="",CONFIG!B3,INPUT!C18))^4)</f>
        <v/>
      </c>
      <c r="G14" s="25">
        <f>IF(B14=0,0,B14*(1+IF(INPUT!C18="",CONFIG!B3,INPUT!C18))^5)</f>
        <v/>
      </c>
      <c r="H14" s="26">
        <f>IF(B14=0,0,G14-B14)</f>
        <v/>
      </c>
    </row>
    <row r="15">
      <c r="A15" s="24">
        <f>INPUT!A19</f>
        <v/>
      </c>
      <c r="B15" s="25">
        <f>INPUT!B19</f>
        <v/>
      </c>
      <c r="C15" s="25">
        <f>IF(B15=0,0,B15*(1+IF(INPUT!C19="",CONFIG!B3,INPUT!C19))^1)</f>
        <v/>
      </c>
      <c r="D15" s="25">
        <f>IF(B15=0,0,B15*(1+IF(INPUT!C19="",CONFIG!B3,INPUT!C19))^2)</f>
        <v/>
      </c>
      <c r="E15" s="25">
        <f>IF(B15=0,0,B15*(1+IF(INPUT!C19="",CONFIG!B3,INPUT!C19))^3)</f>
        <v/>
      </c>
      <c r="F15" s="25">
        <f>IF(B15=0,0,B15*(1+IF(INPUT!C19="",CONFIG!B3,INPUT!C19))^4)</f>
        <v/>
      </c>
      <c r="G15" s="25">
        <f>IF(B15=0,0,B15*(1+IF(INPUT!C19="",CONFIG!B3,INPUT!C19))^5)</f>
        <v/>
      </c>
      <c r="H15" s="26">
        <f>IF(B15=0,0,G15-B15)</f>
        <v/>
      </c>
    </row>
    <row r="16">
      <c r="A16" s="24">
        <f>INPUT!A20</f>
        <v/>
      </c>
      <c r="B16" s="25">
        <f>INPUT!B20</f>
        <v/>
      </c>
      <c r="C16" s="25">
        <f>IF(B16=0,0,B16*(1+IF(INPUT!C20="",CONFIG!B3,INPUT!C20))^1)</f>
        <v/>
      </c>
      <c r="D16" s="25">
        <f>IF(B16=0,0,B16*(1+IF(INPUT!C20="",CONFIG!B3,INPUT!C20))^2)</f>
        <v/>
      </c>
      <c r="E16" s="25">
        <f>IF(B16=0,0,B16*(1+IF(INPUT!C20="",CONFIG!B3,INPUT!C20))^3)</f>
        <v/>
      </c>
      <c r="F16" s="25">
        <f>IF(B16=0,0,B16*(1+IF(INPUT!C20="",CONFIG!B3,INPUT!C20))^4)</f>
        <v/>
      </c>
      <c r="G16" s="25">
        <f>IF(B16=0,0,B16*(1+IF(INPUT!C20="",CONFIG!B3,INPUT!C20))^5)</f>
        <v/>
      </c>
      <c r="H16" s="26">
        <f>IF(B16=0,0,G16-B16)</f>
        <v/>
      </c>
    </row>
    <row r="17">
      <c r="A17" s="24">
        <f>INPUT!A21</f>
        <v/>
      </c>
      <c r="B17" s="25">
        <f>INPUT!B21</f>
        <v/>
      </c>
      <c r="C17" s="25">
        <f>IF(B17=0,0,B17*(1+IF(INPUT!C21="",CONFIG!B3,INPUT!C21))^1)</f>
        <v/>
      </c>
      <c r="D17" s="25">
        <f>IF(B17=0,0,B17*(1+IF(INPUT!C21="",CONFIG!B3,INPUT!C21))^2)</f>
        <v/>
      </c>
      <c r="E17" s="25">
        <f>IF(B17=0,0,B17*(1+IF(INPUT!C21="",CONFIG!B3,INPUT!C21))^3)</f>
        <v/>
      </c>
      <c r="F17" s="25">
        <f>IF(B17=0,0,B17*(1+IF(INPUT!C21="",CONFIG!B3,INPUT!C21))^4)</f>
        <v/>
      </c>
      <c r="G17" s="25">
        <f>IF(B17=0,0,B17*(1+IF(INPUT!C21="",CONFIG!B3,INPUT!C21))^5)</f>
        <v/>
      </c>
      <c r="H17" s="26">
        <f>IF(B17=0,0,G17-B17)</f>
        <v/>
      </c>
    </row>
    <row r="18">
      <c r="A18" s="24">
        <f>INPUT!A22</f>
        <v/>
      </c>
      <c r="B18" s="25">
        <f>INPUT!B22</f>
        <v/>
      </c>
      <c r="C18" s="25">
        <f>IF(B18=0,0,B18*(1+IF(INPUT!C22="",CONFIG!B3,INPUT!C22))^1)</f>
        <v/>
      </c>
      <c r="D18" s="25">
        <f>IF(B18=0,0,B18*(1+IF(INPUT!C22="",CONFIG!B3,INPUT!C22))^2)</f>
        <v/>
      </c>
      <c r="E18" s="25">
        <f>IF(B18=0,0,B18*(1+IF(INPUT!C22="",CONFIG!B3,INPUT!C22))^3)</f>
        <v/>
      </c>
      <c r="F18" s="25">
        <f>IF(B18=0,0,B18*(1+IF(INPUT!C22="",CONFIG!B3,INPUT!C22))^4)</f>
        <v/>
      </c>
      <c r="G18" s="25">
        <f>IF(B18=0,0,B18*(1+IF(INPUT!C22="",CONFIG!B3,INPUT!C22))^5)</f>
        <v/>
      </c>
      <c r="H18" s="26">
        <f>IF(B18=0,0,G18-B18)</f>
        <v/>
      </c>
    </row>
    <row r="19">
      <c r="A19" s="24">
        <f>INPUT!A23</f>
        <v/>
      </c>
      <c r="B19" s="25">
        <f>INPUT!B23</f>
        <v/>
      </c>
      <c r="C19" s="25">
        <f>IF(B19=0,0,B19*(1+IF(INPUT!C23="",CONFIG!B3,INPUT!C23))^1)</f>
        <v/>
      </c>
      <c r="D19" s="25">
        <f>IF(B19=0,0,B19*(1+IF(INPUT!C23="",CONFIG!B3,INPUT!C23))^2)</f>
        <v/>
      </c>
      <c r="E19" s="25">
        <f>IF(B19=0,0,B19*(1+IF(INPUT!C23="",CONFIG!B3,INPUT!C23))^3)</f>
        <v/>
      </c>
      <c r="F19" s="25">
        <f>IF(B19=0,0,B19*(1+IF(INPUT!C23="",CONFIG!B3,INPUT!C23))^4)</f>
        <v/>
      </c>
      <c r="G19" s="25">
        <f>IF(B19=0,0,B19*(1+IF(INPUT!C23="",CONFIG!B3,INPUT!C23))^5)</f>
        <v/>
      </c>
      <c r="H19" s="26">
        <f>IF(B19=0,0,G19-B19)</f>
        <v/>
      </c>
    </row>
    <row r="20">
      <c r="A20" s="24">
        <f>INPUT!A24</f>
        <v/>
      </c>
      <c r="B20" s="25">
        <f>INPUT!B24</f>
        <v/>
      </c>
      <c r="C20" s="25">
        <f>IF(B20=0,0,B20*(1+IF(INPUT!C24="",CONFIG!B3,INPUT!C24))^1)</f>
        <v/>
      </c>
      <c r="D20" s="25">
        <f>IF(B20=0,0,B20*(1+IF(INPUT!C24="",CONFIG!B3,INPUT!C24))^2)</f>
        <v/>
      </c>
      <c r="E20" s="25">
        <f>IF(B20=0,0,B20*(1+IF(INPUT!C24="",CONFIG!B3,INPUT!C24))^3)</f>
        <v/>
      </c>
      <c r="F20" s="25">
        <f>IF(B20=0,0,B20*(1+IF(INPUT!C24="",CONFIG!B3,INPUT!C24))^4)</f>
        <v/>
      </c>
      <c r="G20" s="25">
        <f>IF(B20=0,0,B20*(1+IF(INPUT!C24="",CONFIG!B3,INPUT!C24))^5)</f>
        <v/>
      </c>
      <c r="H20" s="26">
        <f>IF(B20=0,0,G20-B20)</f>
        <v/>
      </c>
    </row>
    <row r="21">
      <c r="A21" s="24">
        <f>INPUT!A25</f>
        <v/>
      </c>
      <c r="B21" s="25">
        <f>INPUT!B25</f>
        <v/>
      </c>
      <c r="C21" s="25">
        <f>IF(B21=0,0,B21*(1+IF(INPUT!C25="",CONFIG!B3,INPUT!C25))^1)</f>
        <v/>
      </c>
      <c r="D21" s="25">
        <f>IF(B21=0,0,B21*(1+IF(INPUT!C25="",CONFIG!B3,INPUT!C25))^2)</f>
        <v/>
      </c>
      <c r="E21" s="25">
        <f>IF(B21=0,0,B21*(1+IF(INPUT!C25="",CONFIG!B3,INPUT!C25))^3)</f>
        <v/>
      </c>
      <c r="F21" s="25">
        <f>IF(B21=0,0,B21*(1+IF(INPUT!C25="",CONFIG!B3,INPUT!C25))^4)</f>
        <v/>
      </c>
      <c r="G21" s="25">
        <f>IF(B21=0,0,B21*(1+IF(INPUT!C25="",CONFIG!B3,INPUT!C25))^5)</f>
        <v/>
      </c>
      <c r="H21" s="26">
        <f>IF(B21=0,0,G21-B21)</f>
        <v/>
      </c>
    </row>
    <row r="22">
      <c r="A22" s="24">
        <f>INPUT!A26</f>
        <v/>
      </c>
      <c r="B22" s="25">
        <f>INPUT!B26</f>
        <v/>
      </c>
      <c r="C22" s="25">
        <f>IF(B22=0,0,B22*(1+IF(INPUT!C26="",CONFIG!B3,INPUT!C26))^1)</f>
        <v/>
      </c>
      <c r="D22" s="25">
        <f>IF(B22=0,0,B22*(1+IF(INPUT!C26="",CONFIG!B3,INPUT!C26))^2)</f>
        <v/>
      </c>
      <c r="E22" s="25">
        <f>IF(B22=0,0,B22*(1+IF(INPUT!C26="",CONFIG!B3,INPUT!C26))^3)</f>
        <v/>
      </c>
      <c r="F22" s="25">
        <f>IF(B22=0,0,B22*(1+IF(INPUT!C26="",CONFIG!B3,INPUT!C26))^4)</f>
        <v/>
      </c>
      <c r="G22" s="25">
        <f>IF(B22=0,0,B22*(1+IF(INPUT!C26="",CONFIG!B3,INPUT!C26))^5)</f>
        <v/>
      </c>
      <c r="H22" s="26">
        <f>IF(B22=0,0,G22-B22)</f>
        <v/>
      </c>
    </row>
    <row r="23">
      <c r="A23" s="24">
        <f>INPUT!A27</f>
        <v/>
      </c>
      <c r="B23" s="25">
        <f>INPUT!B27</f>
        <v/>
      </c>
      <c r="C23" s="25">
        <f>IF(B23=0,0,B23*(1+IF(INPUT!C27="",CONFIG!B3,INPUT!C27))^1)</f>
        <v/>
      </c>
      <c r="D23" s="25">
        <f>IF(B23=0,0,B23*(1+IF(INPUT!C27="",CONFIG!B3,INPUT!C27))^2)</f>
        <v/>
      </c>
      <c r="E23" s="25">
        <f>IF(B23=0,0,B23*(1+IF(INPUT!C27="",CONFIG!B3,INPUT!C27))^3)</f>
        <v/>
      </c>
      <c r="F23" s="25">
        <f>IF(B23=0,0,B23*(1+IF(INPUT!C27="",CONFIG!B3,INPUT!C27))^4)</f>
        <v/>
      </c>
      <c r="G23" s="25">
        <f>IF(B23=0,0,B23*(1+IF(INPUT!C27="",CONFIG!B3,INPUT!C27))^5)</f>
        <v/>
      </c>
      <c r="H23" s="26">
        <f>IF(B23=0,0,G23-B23)</f>
        <v/>
      </c>
    </row>
    <row r="24">
      <c r="A24" s="24">
        <f>INPUT!A28</f>
        <v/>
      </c>
      <c r="B24" s="25">
        <f>INPUT!B28</f>
        <v/>
      </c>
      <c r="C24" s="25">
        <f>IF(B24=0,0,B24*(1+IF(INPUT!C28="",CONFIG!B3,INPUT!C28))^1)</f>
        <v/>
      </c>
      <c r="D24" s="25">
        <f>IF(B24=0,0,B24*(1+IF(INPUT!C28="",CONFIG!B3,INPUT!C28))^2)</f>
        <v/>
      </c>
      <c r="E24" s="25">
        <f>IF(B24=0,0,B24*(1+IF(INPUT!C28="",CONFIG!B3,INPUT!C28))^3)</f>
        <v/>
      </c>
      <c r="F24" s="25">
        <f>IF(B24=0,0,B24*(1+IF(INPUT!C28="",CONFIG!B3,INPUT!C28))^4)</f>
        <v/>
      </c>
      <c r="G24" s="25">
        <f>IF(B24=0,0,B24*(1+IF(INPUT!C28="",CONFIG!B3,INPUT!C28))^5)</f>
        <v/>
      </c>
      <c r="H24" s="26">
        <f>IF(B24=0,0,G24-B24)</f>
        <v/>
      </c>
    </row>
    <row r="25">
      <c r="A25" s="27" t="inlineStr">
        <is>
          <t>TOTAL COSTS</t>
        </is>
      </c>
      <c r="B25" s="26">
        <f>SUM(B5:B24)</f>
        <v/>
      </c>
      <c r="C25" s="26">
        <f>SUM(C5:C24)</f>
        <v/>
      </c>
      <c r="D25" s="26">
        <f>SUM(D5:D24)</f>
        <v/>
      </c>
      <c r="E25" s="26">
        <f>SUM(E5:E24)</f>
        <v/>
      </c>
      <c r="F25" s="26">
        <f>SUM(F5:F24)</f>
        <v/>
      </c>
      <c r="G25" s="26">
        <f>SUM(G5:G24)</f>
        <v/>
      </c>
      <c r="H25" s="26">
        <f>SUM(H5:H24)</f>
        <v/>
      </c>
    </row>
    <row r="27" ht="28" customHeight="1">
      <c r="A27" s="14" t="inlineStr">
        <is>
          <t xml:space="preserve">  YEAR-OVER-YEAR COST INCREASE</t>
        </is>
      </c>
      <c r="B27" s="15" t="n"/>
      <c r="C27" s="15" t="n"/>
      <c r="D27" s="15" t="n"/>
      <c r="E27" s="15" t="n"/>
      <c r="F27" s="15" t="n"/>
      <c r="G27" s="15" t="n"/>
      <c r="H27" s="15" t="n"/>
    </row>
    <row r="28">
      <c r="A28" s="27" t="inlineStr">
        <is>
          <t>Total Cost Increase %</t>
        </is>
      </c>
      <c r="C28" s="28">
        <f>IF(B25&gt;0,(C25-B25)/B25,0)</f>
        <v/>
      </c>
      <c r="D28" s="28">
        <f>IF(C25&gt;0,(D25-C25)/C25,0)</f>
        <v/>
      </c>
      <c r="E28" s="28">
        <f>IF(D25&gt;0,(E25-D25)/D25,0)</f>
        <v/>
      </c>
      <c r="F28" s="28">
        <f>IF(E25&gt;0,(F25-E25)/E25,0)</f>
        <v/>
      </c>
      <c r="G28" s="28">
        <f>IF(F25&gt;0,(G25-F25)/F25,0)</f>
        <v/>
      </c>
    </row>
    <row r="31" ht="28" customHeight="1">
      <c r="A31" s="29" t="inlineStr">
        <is>
          <t xml:space="preserve">  MARGIN EROSION ANALYSIS</t>
        </is>
      </c>
      <c r="B31" s="30" t="n"/>
      <c r="C31" s="30" t="n"/>
      <c r="D31" s="30" t="n"/>
      <c r="E31" s="30" t="n"/>
      <c r="F31" s="30" t="n"/>
      <c r="G31" s="30" t="n"/>
      <c r="H31" s="30" t="n"/>
    </row>
    <row r="32">
      <c r="A32" s="27" t="inlineStr">
        <is>
          <t>Projected Revenue</t>
        </is>
      </c>
      <c r="B32" s="25">
        <f>INPUT!B4</f>
        <v/>
      </c>
      <c r="C32" s="25">
        <f>INPUT!B4*(1+CONFIG!B5)^1</f>
        <v/>
      </c>
      <c r="D32" s="25">
        <f>INPUT!B4*(1+CONFIG!B5)^2</f>
        <v/>
      </c>
      <c r="E32" s="25">
        <f>INPUT!B4*(1+CONFIG!B5)^3</f>
        <v/>
      </c>
      <c r="F32" s="25">
        <f>INPUT!B4*(1+CONFIG!B5)^4</f>
        <v/>
      </c>
      <c r="G32" s="25">
        <f>INPUT!B4*(1+CONFIG!B5)^5</f>
        <v/>
      </c>
    </row>
    <row r="33">
      <c r="A33" s="27" t="inlineStr">
        <is>
          <t>Projected Profit</t>
        </is>
      </c>
      <c r="B33" s="26">
        <f>B32-B25</f>
        <v/>
      </c>
      <c r="C33" s="26">
        <f>C32-C25</f>
        <v/>
      </c>
      <c r="D33" s="26">
        <f>D32-D25</f>
        <v/>
      </c>
      <c r="E33" s="26">
        <f>E32-E25</f>
        <v/>
      </c>
      <c r="F33" s="26">
        <f>F32-F25</f>
        <v/>
      </c>
      <c r="G33" s="26">
        <f>G32-G25</f>
        <v/>
      </c>
    </row>
    <row r="34">
      <c r="A34" s="27" t="inlineStr">
        <is>
          <t>Projected Margin</t>
        </is>
      </c>
      <c r="B34" s="28">
        <f>IF(B32&gt;0,B33/B32,0)</f>
        <v/>
      </c>
      <c r="C34" s="28">
        <f>IF(C32&gt;0,C33/C32,0)</f>
        <v/>
      </c>
      <c r="D34" s="28">
        <f>IF(D32&gt;0,D33/D32,0)</f>
        <v/>
      </c>
      <c r="E34" s="28">
        <f>IF(E32&gt;0,E33/E32,0)</f>
        <v/>
      </c>
      <c r="F34" s="28">
        <f>IF(F32&gt;0,F33/F32,0)</f>
        <v/>
      </c>
      <c r="G34" s="28">
        <f>IF(G32&gt;0,G33/G32,0)</f>
        <v/>
      </c>
    </row>
    <row r="35">
      <c r="A35" s="27" t="inlineStr">
        <is>
          <t>Margin Change</t>
        </is>
      </c>
      <c r="C35" s="31">
        <f>C34-B34</f>
        <v/>
      </c>
      <c r="D35" s="31">
        <f>D34-B34</f>
        <v/>
      </c>
      <c r="E35" s="31">
        <f>E34-B34</f>
        <v/>
      </c>
      <c r="F35" s="31">
        <f>F34-B34</f>
        <v/>
      </c>
      <c r="G35" s="31">
        <f>G34-B34</f>
        <v/>
      </c>
    </row>
    <row r="37">
      <c r="A37" s="27" t="inlineStr">
        <is>
          <t>Revenue Needed (same margin)</t>
        </is>
      </c>
      <c r="C37" s="25">
        <f>IF(INPUT!B5&gt;0,C25/(1-INPUT!B5),0)</f>
        <v/>
      </c>
      <c r="D37" s="25">
        <f>IF(INPUT!B5&gt;0,D25/(1-INPUT!B5),0)</f>
        <v/>
      </c>
      <c r="E37" s="25">
        <f>IF(INPUT!B5&gt;0,E25/(1-INPUT!B5),0)</f>
        <v/>
      </c>
      <c r="F37" s="25">
        <f>IF(INPUT!B5&gt;0,F25/(1-INPUT!B5),0)</f>
        <v/>
      </c>
      <c r="G37" s="25">
        <f>IF(INPUT!B5&gt;0,G25/(1-INPUT!B5),0)</f>
        <v/>
      </c>
    </row>
    <row r="38">
      <c r="A38" s="27" t="inlineStr">
        <is>
          <t>Price Increase Needed</t>
        </is>
      </c>
      <c r="C38" s="28">
        <f>IF(C32&gt;0,(C37-C32)/C32,0)</f>
        <v/>
      </c>
      <c r="D38" s="28">
        <f>IF(D32&gt;0,(D37-D32)/D32,0)</f>
        <v/>
      </c>
      <c r="E38" s="28">
        <f>IF(E32&gt;0,(E37-E32)/E32,0)</f>
        <v/>
      </c>
      <c r="F38" s="28">
        <f>IF(F32&gt;0,(F37-F32)/F32,0)</f>
        <v/>
      </c>
      <c r="G38" s="28">
        <f>IF(G32&gt;0,(G37-G32)/G32,0)</f>
        <v/>
      </c>
    </row>
    <row r="39">
      <c r="A39" s="27" t="inlineStr">
        <is>
          <t>Cumulative Cost Impact</t>
        </is>
      </c>
      <c r="C39" s="25">
        <f>C25-B25</f>
        <v/>
      </c>
      <c r="D39" s="25">
        <f>D25-B25</f>
        <v/>
      </c>
      <c r="E39" s="25">
        <f>E25-B25</f>
        <v/>
      </c>
      <c r="F39" s="25">
        <f>F25-B25</f>
        <v/>
      </c>
      <c r="G39" s="25">
        <f>G25-B25</f>
        <v/>
      </c>
    </row>
    <row r="40">
      <c r="A40" s="27" t="inlineStr">
        <is>
          <t>Total 5-Year Extra Cost</t>
        </is>
      </c>
      <c r="B40" s="26">
        <f>SUM(C39:G39)</f>
        <v/>
      </c>
    </row>
    <row r="42" ht="28" customHeight="1">
      <c r="A42" s="14" t="inlineStr">
        <is>
          <t xml:space="preserve">  SUMMARY FLAGS</t>
        </is>
      </c>
      <c r="B42" s="15" t="n"/>
      <c r="C42" s="15" t="n"/>
      <c r="D42" s="15" t="n"/>
      <c r="E42" s="15" t="n"/>
      <c r="F42" s="15" t="n"/>
      <c r="G42" s="15" t="n"/>
      <c r="H42" s="15" t="n"/>
    </row>
    <row r="43" ht="28" customHeight="1">
      <c r="A43" s="27" t="inlineStr">
        <is>
          <t>Year 3 Margin</t>
        </is>
      </c>
      <c r="B43" s="32">
        <f>E34</f>
        <v/>
      </c>
    </row>
    <row r="44" ht="28" customHeight="1">
      <c r="A44" s="27" t="inlineStr">
        <is>
          <t>Year 5 Margin</t>
        </is>
      </c>
      <c r="B44" s="32">
        <f>G34</f>
        <v/>
      </c>
    </row>
    <row r="45" ht="28" customHeight="1">
      <c r="A45" s="27" t="inlineStr">
        <is>
          <t>Margin Status (Year 5)</t>
        </is>
      </c>
      <c r="B45" s="33">
        <f>IF(B44&gt;=CONFIG!B4,"HEALTHY",IF(B44&gt;0,"ERODING","NEGATIVE"))</f>
        <v/>
      </c>
    </row>
    <row r="46" ht="28" customHeight="1">
      <c r="A46" s="27" t="inlineStr">
        <is>
          <t>5-Year Total Extra Cost</t>
        </is>
      </c>
      <c r="B46" s="26">
        <f>B40</f>
        <v/>
      </c>
    </row>
    <row r="47" ht="28" customHeight="1">
      <c r="A47" s="27" t="inlineStr">
        <is>
          <t>Highest Inflation Category</t>
        </is>
      </c>
      <c r="B47" s="33">
        <f>INDEX(A5:A24,MATCH(MAX(H5:H24),H5:H24,0))</f>
        <v/>
      </c>
    </row>
    <row r="48" ht="28" customHeight="1">
      <c r="A48" s="27" t="inlineStr">
        <is>
          <t>Highest 5-Yr Increase</t>
        </is>
      </c>
      <c r="B48" s="26">
        <f>MAX(H5:H24)</f>
        <v/>
      </c>
    </row>
    <row r="49" ht="28" customHeight="1">
      <c r="A49" s="27" t="inlineStr">
        <is>
          <t>Weighted Avg Inflation</t>
        </is>
      </c>
      <c r="B49" s="32">
        <f>IF(B25&gt;0,SUMPRODUCT(INPUT!B9:B28,INPUT!C9:C28)/B25,0)</f>
        <v/>
      </c>
    </row>
  </sheetData>
  <mergeCells count="5">
    <mergeCell ref="A3:H3"/>
    <mergeCell ref="A42:H42"/>
    <mergeCell ref="A1:H1"/>
    <mergeCell ref="A27:H27"/>
    <mergeCell ref="A31:H3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7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32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4" t="inlineStr">
        <is>
          <t>COST INFLATION IMPACT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4" t="inlineStr">
        <is>
          <t xml:space="preserve">  INFLATION OVERVIEW</t>
        </is>
      </c>
      <c r="B4" s="15" t="n"/>
      <c r="C4" s="15" t="n"/>
      <c r="D4" s="15" t="n"/>
      <c r="E4" s="15" t="n"/>
    </row>
    <row r="5" ht="32" customHeight="1">
      <c r="A5" s="16" t="inlineStr">
        <is>
          <t>Weighted Avg Inflation Rate</t>
        </is>
      </c>
      <c r="B5" s="35">
        <f>LOGIC!B49</f>
        <v/>
      </c>
    </row>
    <row r="6" ht="32" customHeight="1">
      <c r="A6" s="16" t="inlineStr">
        <is>
          <t>Current Total Costs</t>
        </is>
      </c>
      <c r="B6" s="36">
        <f>LOGIC!B25</f>
        <v/>
      </c>
    </row>
    <row r="7" ht="32" customHeight="1">
      <c r="A7" s="16" t="inlineStr">
        <is>
          <t>Year 5 Total Costs</t>
        </is>
      </c>
      <c r="B7" s="36">
        <f>LOGIC!G25</f>
        <v/>
      </c>
    </row>
    <row r="8" ht="32" customHeight="1">
      <c r="A8" s="16" t="inlineStr">
        <is>
          <t>5-Year Extra Cost</t>
        </is>
      </c>
      <c r="B8" s="37">
        <f>LOGIC!B46</f>
        <v/>
      </c>
    </row>
    <row r="9" ht="32" customHeight="1">
      <c r="A9" s="16" t="inlineStr">
        <is>
          <t>Highest Impact Category</t>
        </is>
      </c>
      <c r="B9" s="38">
        <f>LOGIC!B47</f>
        <v/>
      </c>
    </row>
    <row r="10" ht="32" customHeight="1">
      <c r="A10" s="16" t="inlineStr">
        <is>
          <t>Highest 5-Yr Increase</t>
        </is>
      </c>
      <c r="B10" s="36">
        <f>LOGIC!B48</f>
        <v/>
      </c>
    </row>
    <row r="12" ht="28" customHeight="1">
      <c r="A12" s="39" t="inlineStr">
        <is>
          <t xml:space="preserve">  MARGIN EROSION</t>
        </is>
      </c>
      <c r="B12" s="40" t="n"/>
      <c r="C12" s="40" t="n"/>
      <c r="D12" s="40" t="n"/>
      <c r="E12" s="40" t="n"/>
    </row>
    <row r="13" ht="32" customHeight="1">
      <c r="A13" s="16" t="inlineStr">
        <is>
          <t>Current Margin</t>
        </is>
      </c>
      <c r="B13" s="35">
        <f>INPUT!B5</f>
        <v/>
      </c>
    </row>
    <row r="14" ht="32" customHeight="1">
      <c r="A14" s="16" t="inlineStr">
        <is>
          <t>Year 3 Margin</t>
        </is>
      </c>
      <c r="B14" s="35">
        <f>LOGIC!B43</f>
        <v/>
      </c>
    </row>
    <row r="15" ht="32" customHeight="1">
      <c r="A15" s="16" t="inlineStr">
        <is>
          <t>Year 5 Margin</t>
        </is>
      </c>
      <c r="B15" s="35">
        <f>LOGIC!B44</f>
        <v/>
      </c>
    </row>
    <row r="16" ht="32" customHeight="1">
      <c r="A16" s="16" t="inlineStr">
        <is>
          <t>Margin Status</t>
        </is>
      </c>
      <c r="B16" s="38">
        <f>LOGIC!B45</f>
        <v/>
      </c>
    </row>
    <row r="18" ht="28" customHeight="1">
      <c r="A18" s="22" t="inlineStr">
        <is>
          <t xml:space="preserve">  REQUIRED PRICE ADJUSTMENTS</t>
        </is>
      </c>
      <c r="B18" s="23" t="n"/>
      <c r="C18" s="23" t="n"/>
      <c r="D18" s="23" t="n"/>
      <c r="E18" s="23" t="n"/>
    </row>
    <row r="19" ht="32" customHeight="1">
      <c r="A19" s="19" t="inlineStr">
        <is>
          <t>Year</t>
        </is>
      </c>
      <c r="B19" s="19" t="inlineStr">
        <is>
          <t>Projected Costs</t>
        </is>
      </c>
      <c r="C19" s="19" t="inlineStr">
        <is>
          <t>Margin w/o Action</t>
        </is>
      </c>
      <c r="D19" s="19" t="inlineStr">
        <is>
          <t>Price Increase Needed</t>
        </is>
      </c>
      <c r="E19" s="19" t="inlineStr">
        <is>
          <t>Revenue Needed</t>
        </is>
      </c>
    </row>
    <row r="20">
      <c r="A20" s="41" t="inlineStr">
        <is>
          <t>Year 1</t>
        </is>
      </c>
      <c r="B20" s="42">
        <f>LOGIC!C25</f>
        <v/>
      </c>
      <c r="C20" s="43">
        <f>LOGIC!C34</f>
        <v/>
      </c>
      <c r="D20" s="44">
        <f>LOGIC!C38</f>
        <v/>
      </c>
      <c r="E20" s="42">
        <f>LOGIC!C37</f>
        <v/>
      </c>
    </row>
    <row r="21">
      <c r="A21" s="41" t="inlineStr">
        <is>
          <t>Year 2</t>
        </is>
      </c>
      <c r="B21" s="42">
        <f>LOGIC!D25</f>
        <v/>
      </c>
      <c r="C21" s="43">
        <f>LOGIC!D34</f>
        <v/>
      </c>
      <c r="D21" s="44">
        <f>LOGIC!D38</f>
        <v/>
      </c>
      <c r="E21" s="42">
        <f>LOGIC!D37</f>
        <v/>
      </c>
    </row>
    <row r="22">
      <c r="A22" s="41" t="inlineStr">
        <is>
          <t>Year 3</t>
        </is>
      </c>
      <c r="B22" s="42">
        <f>LOGIC!E25</f>
        <v/>
      </c>
      <c r="C22" s="43">
        <f>LOGIC!E34</f>
        <v/>
      </c>
      <c r="D22" s="44">
        <f>LOGIC!E38</f>
        <v/>
      </c>
      <c r="E22" s="42">
        <f>LOGIC!E37</f>
        <v/>
      </c>
    </row>
    <row r="23">
      <c r="A23" s="41" t="inlineStr">
        <is>
          <t>Year 4</t>
        </is>
      </c>
      <c r="B23" s="42">
        <f>LOGIC!F25</f>
        <v/>
      </c>
      <c r="C23" s="43">
        <f>LOGIC!F34</f>
        <v/>
      </c>
      <c r="D23" s="44">
        <f>LOGIC!F38</f>
        <v/>
      </c>
      <c r="E23" s="42">
        <f>LOGIC!F37</f>
        <v/>
      </c>
    </row>
    <row r="24">
      <c r="A24" s="41" t="inlineStr">
        <is>
          <t>Year 5</t>
        </is>
      </c>
      <c r="B24" s="42">
        <f>LOGIC!G25</f>
        <v/>
      </c>
      <c r="C24" s="43">
        <f>LOGIC!G34</f>
        <v/>
      </c>
      <c r="D24" s="44">
        <f>LOGIC!G38</f>
        <v/>
      </c>
      <c r="E24" s="42">
        <f>LOGIC!G37</f>
        <v/>
      </c>
    </row>
    <row r="26" ht="28" customHeight="1">
      <c r="A26" s="29" t="inlineStr">
        <is>
          <t xml:space="preserve">  CATEGORY PROJECTIONS</t>
        </is>
      </c>
      <c r="B26" s="30" t="n"/>
      <c r="C26" s="30" t="n"/>
      <c r="D26" s="30" t="n"/>
      <c r="E26" s="30" t="n"/>
    </row>
    <row r="27" ht="32" customHeight="1">
      <c r="A27" s="19" t="inlineStr">
        <is>
          <t>Category</t>
        </is>
      </c>
      <c r="B27" s="19" t="inlineStr">
        <is>
          <t>Current</t>
        </is>
      </c>
      <c r="C27" s="19" t="inlineStr">
        <is>
          <t>Year 3</t>
        </is>
      </c>
      <c r="D27" s="19" t="inlineStr">
        <is>
          <t>Year 5</t>
        </is>
      </c>
      <c r="E27" s="19" t="inlineStr">
        <is>
          <t>5-Yr Increase</t>
        </is>
      </c>
    </row>
    <row r="28">
      <c r="A28" s="16">
        <f>LOGIC!A5</f>
        <v/>
      </c>
      <c r="B28" s="42">
        <f>LOGIC!B5</f>
        <v/>
      </c>
      <c r="C28" s="42">
        <f>LOGIC!E5</f>
        <v/>
      </c>
      <c r="D28" s="42">
        <f>LOGIC!G5</f>
        <v/>
      </c>
      <c r="E28" s="45">
        <f>LOGIC!H5</f>
        <v/>
      </c>
    </row>
    <row r="29">
      <c r="A29" s="16">
        <f>LOGIC!A6</f>
        <v/>
      </c>
      <c r="B29" s="42">
        <f>LOGIC!B6</f>
        <v/>
      </c>
      <c r="C29" s="42">
        <f>LOGIC!E6</f>
        <v/>
      </c>
      <c r="D29" s="42">
        <f>LOGIC!G6</f>
        <v/>
      </c>
      <c r="E29" s="45">
        <f>LOGIC!H6</f>
        <v/>
      </c>
    </row>
    <row r="30">
      <c r="A30" s="16">
        <f>LOGIC!A7</f>
        <v/>
      </c>
      <c r="B30" s="42">
        <f>LOGIC!B7</f>
        <v/>
      </c>
      <c r="C30" s="42">
        <f>LOGIC!E7</f>
        <v/>
      </c>
      <c r="D30" s="42">
        <f>LOGIC!G7</f>
        <v/>
      </c>
      <c r="E30" s="45">
        <f>LOGIC!H7</f>
        <v/>
      </c>
    </row>
    <row r="31">
      <c r="A31" s="16">
        <f>LOGIC!A8</f>
        <v/>
      </c>
      <c r="B31" s="42">
        <f>LOGIC!B8</f>
        <v/>
      </c>
      <c r="C31" s="42">
        <f>LOGIC!E8</f>
        <v/>
      </c>
      <c r="D31" s="42">
        <f>LOGIC!G8</f>
        <v/>
      </c>
      <c r="E31" s="45">
        <f>LOGIC!H8</f>
        <v/>
      </c>
    </row>
    <row r="32">
      <c r="A32" s="16">
        <f>LOGIC!A9</f>
        <v/>
      </c>
      <c r="B32" s="42">
        <f>LOGIC!B9</f>
        <v/>
      </c>
      <c r="C32" s="42">
        <f>LOGIC!E9</f>
        <v/>
      </c>
      <c r="D32" s="42">
        <f>LOGIC!G9</f>
        <v/>
      </c>
      <c r="E32" s="45">
        <f>LOGIC!H9</f>
        <v/>
      </c>
    </row>
    <row r="33">
      <c r="A33" s="16">
        <f>LOGIC!A10</f>
        <v/>
      </c>
      <c r="B33" s="42">
        <f>LOGIC!B10</f>
        <v/>
      </c>
      <c r="C33" s="42">
        <f>LOGIC!E10</f>
        <v/>
      </c>
      <c r="D33" s="42">
        <f>LOGIC!G10</f>
        <v/>
      </c>
      <c r="E33" s="45">
        <f>LOGIC!H10</f>
        <v/>
      </c>
    </row>
    <row r="34">
      <c r="A34" s="16">
        <f>LOGIC!A11</f>
        <v/>
      </c>
      <c r="B34" s="42">
        <f>LOGIC!B11</f>
        <v/>
      </c>
      <c r="C34" s="42">
        <f>LOGIC!E11</f>
        <v/>
      </c>
      <c r="D34" s="42">
        <f>LOGIC!G11</f>
        <v/>
      </c>
      <c r="E34" s="45">
        <f>LOGIC!H11</f>
        <v/>
      </c>
    </row>
    <row r="35">
      <c r="A35" s="16">
        <f>LOGIC!A12</f>
        <v/>
      </c>
      <c r="B35" s="42">
        <f>LOGIC!B12</f>
        <v/>
      </c>
      <c r="C35" s="42">
        <f>LOGIC!E12</f>
        <v/>
      </c>
      <c r="D35" s="42">
        <f>LOGIC!G12</f>
        <v/>
      </c>
      <c r="E35" s="45">
        <f>LOGIC!H12</f>
        <v/>
      </c>
    </row>
    <row r="37" ht="24" customHeight="1">
      <c r="A37" s="46" t="inlineStr">
        <is>
          <t>RangeLead.com  |  Premium B2B Lead Data  |  Free Download — rangelead.com/free-tools</t>
        </is>
      </c>
    </row>
  </sheetData>
  <mergeCells count="7">
    <mergeCell ref="A12:E12"/>
    <mergeCell ref="A4:E4"/>
    <mergeCell ref="A26:E26"/>
    <mergeCell ref="A2:E2"/>
    <mergeCell ref="A1:E1"/>
    <mergeCell ref="A37:E37"/>
    <mergeCell ref="A18:E18"/>
  </mergeCells>
  <conditionalFormatting sqref="B16">
    <cfRule type="cellIs" priority="1" operator="equal" dxfId="0">
      <formula>"HEALTHY"</formula>
    </cfRule>
    <cfRule type="cellIs" priority="2" operator="equal" dxfId="1">
      <formula>"ERODING"</formula>
    </cfRule>
    <cfRule type="cellIs" priority="3" operator="equal" dxfId="2">
      <formula>"NEGATIVE"</formula>
    </cfRule>
  </conditionalFormatting>
  <conditionalFormatting sqref="C20:C24">
    <cfRule type="cellIs" priority="4" operator="greaterThanOrEqual" dxfId="0">
      <formula>0.15</formula>
    </cfRule>
    <cfRule type="cellIs" priority="5" operator="between" dxfId="1">
      <formula>0.05</formula>
      <formula>0.149</formula>
    </cfRule>
    <cfRule type="cellIs" priority="6" operator="lessThan" dxfId="2">
      <formula>0.05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