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164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3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PERSONAL — MONTHLY BUDGET OPTIMIZER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income and expenses against the 50/30/20 budgeting rule. Identify surplus/deficit, analyze spending by category, and get optimization suggestions for better savings.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Monthly income sources with amounts</t>
        </is>
      </c>
    </row>
    <row r="9" ht="22" customHeight="1">
      <c r="A9" s="6" t="inlineStr">
        <is>
          <t xml:space="preserve">  • Expense categories with amounts</t>
        </is>
      </c>
    </row>
    <row r="10" ht="22" customHeight="1">
      <c r="A10" s="6" t="inlineStr">
        <is>
          <t xml:space="preserve">  • Each expense tagged as Needs, Wants, or Savings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Total income, expenses, surplus/deficit</t>
        </is>
      </c>
    </row>
    <row r="14" ht="22" customHeight="1">
      <c r="A14" s="6" t="inlineStr">
        <is>
          <t xml:space="preserve">  • 50/30/20 analysis (needs/wants/savings vs targets)</t>
        </is>
      </c>
    </row>
    <row r="15" ht="22" customHeight="1">
      <c r="A15" s="6" t="inlineStr">
        <is>
          <t xml:space="preserve">  • Category breakdown and percentage</t>
        </is>
      </c>
    </row>
    <row r="16" ht="22" customHeight="1">
      <c r="A16" s="6" t="inlineStr">
        <is>
          <t xml:space="preserve">  • Savings rate and optimization suggestions</t>
        </is>
      </c>
    </row>
    <row r="18">
      <c r="A18" s="5" t="inlineStr">
        <is>
          <t>DO NOT EDIT</t>
        </is>
      </c>
    </row>
    <row r="19" ht="22" customHeight="1">
      <c r="A19" s="6" t="inlineStr">
        <is>
          <t xml:space="preserve">  • LOGIC sheet — contains all calculations</t>
        </is>
      </c>
    </row>
    <row r="20" ht="22" customHeight="1">
      <c r="A20" s="6" t="inlineStr">
        <is>
          <t xml:space="preserve">  • OUTPUT sheet — displays results from LOGIC</t>
        </is>
      </c>
    </row>
    <row r="21" ht="22" customHeight="1">
      <c r="A21" s="6" t="inlineStr">
        <is>
          <t xml:space="preserve">  • CONFIG sheet — contains constants and rates</t>
        </is>
      </c>
    </row>
    <row r="23">
      <c r="A23" s="5" t="inlineStr">
        <is>
          <t>HOW TO USE</t>
        </is>
      </c>
    </row>
    <row r="24" ht="22" customHeight="1">
      <c r="A24" s="6" t="inlineStr">
        <is>
          <t xml:space="preserve">  • Go to the INPUT sheet and fill in the yellow-highlighted cells</t>
        </is>
      </c>
    </row>
    <row r="25" ht="22" customHeight="1">
      <c r="A25" s="6" t="inlineStr">
        <is>
          <t xml:space="preserve">  • Results auto-calculate instantly on the OUTPUT sheet</t>
        </is>
      </c>
    </row>
    <row r="26" ht="22" customHeight="1">
      <c r="A26" s="6" t="inlineStr">
        <is>
          <t xml:space="preserve">  • Adjust CONFIG values only if you understand the assumptions</t>
        </is>
      </c>
    </row>
  </sheetData>
  <mergeCells count="16">
    <mergeCell ref="A20:B20"/>
    <mergeCell ref="A21:B21"/>
    <mergeCell ref="A2:B2"/>
    <mergeCell ref="A16:B16"/>
    <mergeCell ref="A15:B15"/>
    <mergeCell ref="A24:B24"/>
    <mergeCell ref="A25:B25"/>
    <mergeCell ref="A26:B26"/>
    <mergeCell ref="A19:B19"/>
    <mergeCell ref="A10:B10"/>
    <mergeCell ref="A5:B5"/>
    <mergeCell ref="A13:B13"/>
    <mergeCell ref="A14:B14"/>
    <mergeCell ref="A1:B1"/>
    <mergeCell ref="A9:B9"/>
    <mergeCell ref="A8:B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50/30/20 Budget Rule</t>
        </is>
      </c>
      <c r="B1" s="8" t="n"/>
      <c r="C1" s="8" t="n"/>
    </row>
    <row r="3" ht="26" customHeight="1">
      <c r="A3" s="9" t="inlineStr">
        <is>
          <t>Needs Target %</t>
        </is>
      </c>
      <c r="B3" s="10" t="n">
        <v>0.5</v>
      </c>
      <c r="C3" s="11" t="inlineStr">
        <is>
          <t>Housing, food, utilities, insurance, transport</t>
        </is>
      </c>
    </row>
    <row r="4" ht="26" customHeight="1">
      <c r="A4" s="9" t="inlineStr">
        <is>
          <t>Wants Target %</t>
        </is>
      </c>
      <c r="B4" s="10" t="n">
        <v>0.3</v>
      </c>
      <c r="C4" s="11" t="inlineStr">
        <is>
          <t>Entertainment, dining out, hobbies, subscriptions</t>
        </is>
      </c>
    </row>
    <row r="5" ht="26" customHeight="1">
      <c r="A5" s="9" t="inlineStr">
        <is>
          <t>Savings Target %</t>
        </is>
      </c>
      <c r="B5" s="10" t="n">
        <v>0.2</v>
      </c>
      <c r="C5" s="11" t="inlineStr">
        <is>
          <t>Savings, investments, debt payoff above minimums</t>
        </is>
      </c>
    </row>
    <row r="6" ht="26" customHeight="1">
      <c r="A6" s="9" t="inlineStr">
        <is>
          <t>Emergency Fund Target (months)</t>
        </is>
      </c>
      <c r="B6" s="12" t="n">
        <v>6</v>
      </c>
      <c r="C6" s="11" t="inlineStr">
        <is>
          <t>Months of expenses to keep in emergency fund</t>
        </is>
      </c>
    </row>
    <row r="7" ht="26" customHeight="1">
      <c r="A7" s="9" t="inlineStr">
        <is>
          <t>Minimum Savings Rate Warning</t>
        </is>
      </c>
      <c r="B7" s="10" t="n">
        <v>0.1</v>
      </c>
      <c r="C7" s="11" t="inlineStr">
        <is>
          <t>Below this triggers a warning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47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INCOME SOURCES — Enter in yellow cells</t>
        </is>
      </c>
      <c r="B1" s="14" t="n"/>
      <c r="C1" s="14" t="n"/>
      <c r="D1" s="14" t="n"/>
    </row>
    <row r="3" ht="32" customHeight="1">
      <c r="A3" s="15" t="inlineStr">
        <is>
          <t>Income Source</t>
        </is>
      </c>
      <c r="B3" s="15" t="inlineStr">
        <is>
          <t>Monthly Amount</t>
        </is>
      </c>
      <c r="C3" s="15" t="inlineStr">
        <is>
          <t>Type</t>
        </is>
      </c>
      <c r="D3" s="15" t="inlineStr">
        <is>
          <t>Notes</t>
        </is>
      </c>
    </row>
    <row r="4">
      <c r="A4" s="16" t="inlineStr">
        <is>
          <t>Primary Salary</t>
        </is>
      </c>
      <c r="B4" s="17" t="n">
        <v>6500</v>
      </c>
      <c r="C4" s="16" t="inlineStr">
        <is>
          <t>Salary</t>
        </is>
      </c>
      <c r="D4" s="16" t="n"/>
    </row>
    <row r="5">
      <c r="A5" s="18" t="inlineStr">
        <is>
          <t>Side Freelance</t>
        </is>
      </c>
      <c r="B5" s="19" t="n">
        <v>1200</v>
      </c>
      <c r="C5" s="18" t="inlineStr">
        <is>
          <t>Freelance</t>
        </is>
      </c>
      <c r="D5" s="18" t="n"/>
    </row>
    <row r="6">
      <c r="A6" s="16" t="inlineStr">
        <is>
          <t>Investment Dividends</t>
        </is>
      </c>
      <c r="B6" s="17" t="n">
        <v>150</v>
      </c>
      <c r="C6" s="16" t="inlineStr">
        <is>
          <t>Investment</t>
        </is>
      </c>
      <c r="D6" s="16" t="n"/>
    </row>
    <row r="7">
      <c r="A7" s="18" t="n"/>
      <c r="B7" s="18" t="n"/>
      <c r="C7" s="18" t="n"/>
      <c r="D7" s="18" t="n"/>
    </row>
    <row r="8">
      <c r="A8" s="16" t="n"/>
      <c r="B8" s="16" t="n"/>
      <c r="C8" s="16" t="n"/>
      <c r="D8" s="16" t="n"/>
    </row>
    <row r="9">
      <c r="A9" s="18" t="n"/>
      <c r="B9" s="18" t="n"/>
      <c r="C9" s="18" t="n"/>
      <c r="D9" s="18" t="n"/>
    </row>
    <row r="10">
      <c r="A10" s="16" t="n"/>
      <c r="B10" s="16" t="n"/>
      <c r="C10" s="16" t="n"/>
      <c r="D10" s="16" t="n"/>
    </row>
    <row r="11">
      <c r="A11" s="18" t="n"/>
      <c r="B11" s="18" t="n"/>
      <c r="C11" s="18" t="n"/>
      <c r="D11" s="18" t="n"/>
    </row>
    <row r="12">
      <c r="A12" s="16" t="n"/>
      <c r="B12" s="16" t="n"/>
      <c r="C12" s="16" t="n"/>
      <c r="D12" s="16" t="n"/>
    </row>
    <row r="13">
      <c r="A13" s="18" t="n"/>
      <c r="B13" s="18" t="n"/>
      <c r="C13" s="18" t="n"/>
      <c r="D13" s="18" t="n"/>
    </row>
    <row r="16" ht="28" customHeight="1">
      <c r="A16" s="20" t="inlineStr">
        <is>
          <t xml:space="preserve">  EXPENSES — Tag each as Needs / Wants / Savings</t>
        </is>
      </c>
      <c r="B16" s="21" t="n"/>
      <c r="C16" s="21" t="n"/>
      <c r="D16" s="21" t="n"/>
    </row>
    <row r="17" ht="32" customHeight="1">
      <c r="A17" s="15" t="inlineStr">
        <is>
          <t>Expense Category</t>
        </is>
      </c>
      <c r="B17" s="15" t="inlineStr">
        <is>
          <t>Monthly Amount</t>
        </is>
      </c>
      <c r="C17" s="15" t="inlineStr">
        <is>
          <t>Type (N/W/S)</t>
        </is>
      </c>
      <c r="D17" s="15" t="inlineStr">
        <is>
          <t>Notes</t>
        </is>
      </c>
    </row>
    <row r="18">
      <c r="A18" s="16" t="inlineStr">
        <is>
          <t>Rent/Mortgage</t>
        </is>
      </c>
      <c r="B18" s="17" t="n">
        <v>1800</v>
      </c>
      <c r="C18" s="16" t="inlineStr">
        <is>
          <t>Needs</t>
        </is>
      </c>
      <c r="D18" s="16" t="n"/>
    </row>
    <row r="19">
      <c r="A19" s="18" t="inlineStr">
        <is>
          <t>Utilities</t>
        </is>
      </c>
      <c r="B19" s="19" t="n">
        <v>200</v>
      </c>
      <c r="C19" s="18" t="inlineStr">
        <is>
          <t>Needs</t>
        </is>
      </c>
      <c r="D19" s="18" t="n"/>
    </row>
    <row r="20">
      <c r="A20" s="16" t="inlineStr">
        <is>
          <t>Groceries</t>
        </is>
      </c>
      <c r="B20" s="17" t="n">
        <v>500</v>
      </c>
      <c r="C20" s="16" t="inlineStr">
        <is>
          <t>Needs</t>
        </is>
      </c>
      <c r="D20" s="16" t="n"/>
    </row>
    <row r="21">
      <c r="A21" s="18" t="inlineStr">
        <is>
          <t>Car Payment</t>
        </is>
      </c>
      <c r="B21" s="19" t="n">
        <v>350</v>
      </c>
      <c r="C21" s="18" t="inlineStr">
        <is>
          <t>Needs</t>
        </is>
      </c>
      <c r="D21" s="18" t="n"/>
    </row>
    <row r="22">
      <c r="A22" s="16" t="inlineStr">
        <is>
          <t>Car Insurance</t>
        </is>
      </c>
      <c r="B22" s="17" t="n">
        <v>120</v>
      </c>
      <c r="C22" s="16" t="inlineStr">
        <is>
          <t>Needs</t>
        </is>
      </c>
      <c r="D22" s="16" t="n"/>
    </row>
    <row r="23">
      <c r="A23" s="18" t="inlineStr">
        <is>
          <t>Health Insurance</t>
        </is>
      </c>
      <c r="B23" s="19" t="n">
        <v>250</v>
      </c>
      <c r="C23" s="18" t="inlineStr">
        <is>
          <t>Needs</t>
        </is>
      </c>
      <c r="D23" s="18" t="n"/>
    </row>
    <row r="24">
      <c r="A24" s="16" t="inlineStr">
        <is>
          <t>Phone Bill</t>
        </is>
      </c>
      <c r="B24" s="17" t="n">
        <v>80</v>
      </c>
      <c r="C24" s="16" t="inlineStr">
        <is>
          <t>Needs</t>
        </is>
      </c>
      <c r="D24" s="16" t="n"/>
    </row>
    <row r="25">
      <c r="A25" s="18" t="inlineStr">
        <is>
          <t>Internet</t>
        </is>
      </c>
      <c r="B25" s="19" t="n">
        <v>70</v>
      </c>
      <c r="C25" s="18" t="inlineStr">
        <is>
          <t>Needs</t>
        </is>
      </c>
      <c r="D25" s="18" t="n"/>
    </row>
    <row r="26">
      <c r="A26" s="16" t="inlineStr">
        <is>
          <t>Dining Out</t>
        </is>
      </c>
      <c r="B26" s="17" t="n">
        <v>300</v>
      </c>
      <c r="C26" s="16" t="inlineStr">
        <is>
          <t>Wants</t>
        </is>
      </c>
      <c r="D26" s="16" t="n"/>
    </row>
    <row r="27">
      <c r="A27" s="18" t="inlineStr">
        <is>
          <t>Entertainment</t>
        </is>
      </c>
      <c r="B27" s="19" t="n">
        <v>150</v>
      </c>
      <c r="C27" s="18" t="inlineStr">
        <is>
          <t>Wants</t>
        </is>
      </c>
      <c r="D27" s="18" t="n"/>
    </row>
    <row r="28">
      <c r="A28" s="16" t="inlineStr">
        <is>
          <t>Subscriptions</t>
        </is>
      </c>
      <c r="B28" s="17" t="n">
        <v>60</v>
      </c>
      <c r="C28" s="16" t="inlineStr">
        <is>
          <t>Wants</t>
        </is>
      </c>
      <c r="D28" s="16" t="n"/>
    </row>
    <row r="29">
      <c r="A29" s="18" t="inlineStr">
        <is>
          <t>Clothing</t>
        </is>
      </c>
      <c r="B29" s="19" t="n">
        <v>100</v>
      </c>
      <c r="C29" s="18" t="inlineStr">
        <is>
          <t>Wants</t>
        </is>
      </c>
      <c r="D29" s="18" t="n"/>
    </row>
    <row r="30">
      <c r="A30" s="16" t="inlineStr">
        <is>
          <t>Gym Membership</t>
        </is>
      </c>
      <c r="B30" s="17" t="n">
        <v>50</v>
      </c>
      <c r="C30" s="16" t="inlineStr">
        <is>
          <t>Wants</t>
        </is>
      </c>
      <c r="D30" s="16" t="n"/>
    </row>
    <row r="31">
      <c r="A31" s="18" t="inlineStr">
        <is>
          <t>Hobbies</t>
        </is>
      </c>
      <c r="B31" s="19" t="n">
        <v>80</v>
      </c>
      <c r="C31" s="18" t="inlineStr">
        <is>
          <t>Wants</t>
        </is>
      </c>
      <c r="D31" s="18" t="n"/>
    </row>
    <row r="32">
      <c r="A32" s="16" t="inlineStr">
        <is>
          <t>Emergency Fund</t>
        </is>
      </c>
      <c r="B32" s="17" t="n">
        <v>400</v>
      </c>
      <c r="C32" s="16" t="inlineStr">
        <is>
          <t>Savings</t>
        </is>
      </c>
      <c r="D32" s="16" t="n"/>
    </row>
    <row r="33">
      <c r="A33" s="18" t="inlineStr">
        <is>
          <t>401k Contribution</t>
        </is>
      </c>
      <c r="B33" s="19" t="n">
        <v>500</v>
      </c>
      <c r="C33" s="18" t="inlineStr">
        <is>
          <t>Savings</t>
        </is>
      </c>
      <c r="D33" s="18" t="n"/>
    </row>
    <row r="34">
      <c r="A34" s="16" t="inlineStr">
        <is>
          <t>Investment Account</t>
        </is>
      </c>
      <c r="B34" s="17" t="n">
        <v>300</v>
      </c>
      <c r="C34" s="16" t="inlineStr">
        <is>
          <t>Savings</t>
        </is>
      </c>
      <c r="D34" s="16" t="n"/>
    </row>
    <row r="35">
      <c r="A35" s="18" t="n"/>
      <c r="B35" s="18" t="n"/>
      <c r="C35" s="18" t="n"/>
      <c r="D35" s="18" t="n"/>
    </row>
    <row r="36">
      <c r="A36" s="16" t="n"/>
      <c r="B36" s="16" t="n"/>
      <c r="C36" s="16" t="n"/>
      <c r="D36" s="16" t="n"/>
    </row>
    <row r="37">
      <c r="A37" s="18" t="n"/>
      <c r="B37" s="18" t="n"/>
      <c r="C37" s="18" t="n"/>
      <c r="D37" s="18" t="n"/>
    </row>
    <row r="38">
      <c r="A38" s="16" t="n"/>
      <c r="B38" s="16" t="n"/>
      <c r="C38" s="16" t="n"/>
      <c r="D38" s="16" t="n"/>
    </row>
    <row r="39">
      <c r="A39" s="18" t="n"/>
      <c r="B39" s="18" t="n"/>
      <c r="C39" s="18" t="n"/>
      <c r="D39" s="18" t="n"/>
    </row>
    <row r="40">
      <c r="A40" s="16" t="n"/>
      <c r="B40" s="16" t="n"/>
      <c r="C40" s="16" t="n"/>
      <c r="D40" s="16" t="n"/>
    </row>
    <row r="41">
      <c r="A41" s="18" t="n"/>
      <c r="B41" s="18" t="n"/>
      <c r="C41" s="18" t="n"/>
      <c r="D41" s="18" t="n"/>
    </row>
    <row r="42">
      <c r="A42" s="16" t="n"/>
      <c r="B42" s="16" t="n"/>
      <c r="C42" s="16" t="n"/>
      <c r="D42" s="16" t="n"/>
    </row>
    <row r="43">
      <c r="A43" s="18" t="n"/>
      <c r="B43" s="18" t="n"/>
      <c r="C43" s="18" t="n"/>
      <c r="D43" s="18" t="n"/>
    </row>
    <row r="44">
      <c r="A44" s="16" t="n"/>
      <c r="B44" s="16" t="n"/>
      <c r="C44" s="16" t="n"/>
      <c r="D44" s="16" t="n"/>
    </row>
    <row r="45">
      <c r="A45" s="18" t="n"/>
      <c r="B45" s="18" t="n"/>
      <c r="C45" s="18" t="n"/>
      <c r="D45" s="18" t="n"/>
    </row>
    <row r="46">
      <c r="A46" s="16" t="n"/>
      <c r="B46" s="16" t="n"/>
      <c r="C46" s="16" t="n"/>
      <c r="D46" s="16" t="n"/>
    </row>
    <row r="47">
      <c r="A47" s="18" t="n"/>
      <c r="B47" s="18" t="n"/>
      <c r="C47" s="18" t="n"/>
      <c r="D47" s="18" t="n"/>
    </row>
  </sheetData>
  <mergeCells count="2">
    <mergeCell ref="A1:D1"/>
    <mergeCell ref="A16:D1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4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</row>
    <row r="3" ht="28" customHeight="1">
      <c r="A3" s="22" t="inlineStr">
        <is>
          <t xml:space="preserve">  INCOME SUMMARY</t>
        </is>
      </c>
      <c r="B3" s="23" t="n"/>
      <c r="C3" s="23" t="n"/>
      <c r="D3" s="23" t="n"/>
    </row>
    <row r="5" ht="28" customHeight="1">
      <c r="A5" s="24" t="inlineStr">
        <is>
          <t>Total Monthly Income</t>
        </is>
      </c>
      <c r="B5" s="25">
        <f>SUM(INPUT!B4:B13)</f>
        <v/>
      </c>
    </row>
    <row r="6" ht="28" customHeight="1">
      <c r="A6" s="24" t="inlineStr">
        <is>
          <t>Annual Income</t>
        </is>
      </c>
      <c r="B6" s="25">
        <f>B5*12</f>
        <v/>
      </c>
    </row>
    <row r="8" ht="28" customHeight="1">
      <c r="A8" s="20" t="inlineStr">
        <is>
          <t xml:space="preserve">  EXPENSE SUMMARY</t>
        </is>
      </c>
      <c r="B8" s="21" t="n"/>
      <c r="C8" s="21" t="n"/>
      <c r="D8" s="21" t="n"/>
    </row>
    <row r="10" ht="28" customHeight="1">
      <c r="A10" s="24" t="inlineStr">
        <is>
          <t>Total Monthly Expenses</t>
        </is>
      </c>
      <c r="B10" s="25">
        <f>SUM(INPUT!B18:B47)</f>
        <v/>
      </c>
    </row>
    <row r="11" ht="28" customHeight="1">
      <c r="A11" s="24" t="inlineStr">
        <is>
          <t>Needs Total</t>
        </is>
      </c>
      <c r="B11" s="25">
        <f>SUMPRODUCT((INPUT!C18:C47="Needs")*INPUT!B18:B47)</f>
        <v/>
      </c>
    </row>
    <row r="12" ht="28" customHeight="1">
      <c r="A12" s="24" t="inlineStr">
        <is>
          <t>Wants Total</t>
        </is>
      </c>
      <c r="B12" s="25">
        <f>SUMPRODUCT((INPUT!C18:C47="Wants")*INPUT!B18:B47)</f>
        <v/>
      </c>
    </row>
    <row r="13" ht="28" customHeight="1">
      <c r="A13" s="24" t="inlineStr">
        <is>
          <t>Savings Total</t>
        </is>
      </c>
      <c r="B13" s="25">
        <f>SUMPRODUCT((INPUT!C18:C47="Savings")*INPUT!B18:B47)</f>
        <v/>
      </c>
    </row>
    <row r="15" ht="28" customHeight="1">
      <c r="A15" s="26" t="inlineStr">
        <is>
          <t xml:space="preserve">  50/30/20 ANALYSIS</t>
        </is>
      </c>
      <c r="B15" s="27" t="n"/>
      <c r="C15" s="27" t="n"/>
      <c r="D15" s="27" t="n"/>
    </row>
    <row r="17" ht="28" customHeight="1">
      <c r="A17" s="24" t="inlineStr">
        <is>
          <t>Needs % of Income</t>
        </is>
      </c>
      <c r="B17" s="28">
        <f>IFERROR(B11/B5,0)</f>
        <v/>
      </c>
    </row>
    <row r="18" ht="28" customHeight="1">
      <c r="A18" s="24" t="inlineStr">
        <is>
          <t>Wants % of Income</t>
        </is>
      </c>
      <c r="B18" s="28">
        <f>IFERROR(B12/B5,0)</f>
        <v/>
      </c>
    </row>
    <row r="19" ht="28" customHeight="1">
      <c r="A19" s="24" t="inlineStr">
        <is>
          <t>Savings % of Income</t>
        </is>
      </c>
      <c r="B19" s="28">
        <f>IFERROR(B13/B5,0)</f>
        <v/>
      </c>
    </row>
    <row r="21" ht="28" customHeight="1">
      <c r="A21" s="24" t="inlineStr">
        <is>
          <t>Needs Target ($)</t>
        </is>
      </c>
      <c r="B21" s="25">
        <f>B5*CONFIG!B3</f>
        <v/>
      </c>
    </row>
    <row r="22" ht="28" customHeight="1">
      <c r="A22" s="24" t="inlineStr">
        <is>
          <t>Wants Target ($)</t>
        </is>
      </c>
      <c r="B22" s="25">
        <f>B5*CONFIG!B4</f>
        <v/>
      </c>
    </row>
    <row r="23" ht="28" customHeight="1">
      <c r="A23" s="24" t="inlineStr">
        <is>
          <t>Savings Target ($)</t>
        </is>
      </c>
      <c r="B23" s="25">
        <f>B5*CONFIG!B5</f>
        <v/>
      </c>
    </row>
    <row r="25" ht="28" customHeight="1">
      <c r="A25" s="24" t="inlineStr">
        <is>
          <t>Needs Variance</t>
        </is>
      </c>
      <c r="B25" s="25">
        <f>B21-B11</f>
        <v/>
      </c>
    </row>
    <row r="26" ht="28" customHeight="1">
      <c r="A26" s="24" t="inlineStr">
        <is>
          <t>Wants Variance</t>
        </is>
      </c>
      <c r="B26" s="25">
        <f>B22-B12</f>
        <v/>
      </c>
    </row>
    <row r="27" ht="28" customHeight="1">
      <c r="A27" s="24" t="inlineStr">
        <is>
          <t>Savings Variance</t>
        </is>
      </c>
      <c r="B27" s="25">
        <f>B13-B23</f>
        <v/>
      </c>
    </row>
    <row r="29" ht="28" customHeight="1">
      <c r="A29" s="24" t="inlineStr">
        <is>
          <t>Needs Status</t>
        </is>
      </c>
      <c r="B29" s="29">
        <f>IF(B17&lt;=CONFIG!B3,"ON TARGET","OVER BUDGET")</f>
        <v/>
      </c>
    </row>
    <row r="30" ht="28" customHeight="1">
      <c r="A30" s="24" t="inlineStr">
        <is>
          <t>Wants Status</t>
        </is>
      </c>
      <c r="B30" s="29">
        <f>IF(B18&lt;=CONFIG!B4,"ON TARGET","OVER BUDGET")</f>
        <v/>
      </c>
    </row>
    <row r="31" ht="28" customHeight="1">
      <c r="A31" s="24" t="inlineStr">
        <is>
          <t>Savings Status</t>
        </is>
      </c>
      <c r="B31" s="29">
        <f>IF(B19&gt;=CONFIG!B5,"ON TARGET","UNDER TARGET")</f>
        <v/>
      </c>
    </row>
    <row r="33" ht="28" customHeight="1">
      <c r="A33" s="30" t="inlineStr">
        <is>
          <t xml:space="preserve">  BUDGET HEALTH</t>
        </is>
      </c>
      <c r="B33" s="31" t="n"/>
      <c r="C33" s="31" t="n"/>
      <c r="D33" s="31" t="n"/>
    </row>
    <row r="35" ht="28" customHeight="1">
      <c r="A35" s="24" t="inlineStr">
        <is>
          <t>Monthly Surplus / Deficit</t>
        </is>
      </c>
      <c r="B35" s="25">
        <f>B5-B10</f>
        <v/>
      </c>
    </row>
    <row r="36" ht="28" customHeight="1">
      <c r="A36" s="24" t="inlineStr">
        <is>
          <t>Annual Surplus / Deficit</t>
        </is>
      </c>
      <c r="B36" s="25">
        <f>B35*12</f>
        <v/>
      </c>
    </row>
    <row r="37" ht="28" customHeight="1">
      <c r="A37" s="24" t="inlineStr">
        <is>
          <t>Savings Rate (actual)</t>
        </is>
      </c>
      <c r="B37" s="28">
        <f>IFERROR(B13/B5,0)</f>
        <v/>
      </c>
    </row>
    <row r="38" ht="28" customHeight="1">
      <c r="A38" s="24" t="inlineStr">
        <is>
          <t>Effective Savings (surplus + savings)</t>
        </is>
      </c>
      <c r="B38" s="25">
        <f>B13+MAX(0,B35)</f>
        <v/>
      </c>
    </row>
    <row r="39" ht="28" customHeight="1">
      <c r="A39" s="24" t="inlineStr">
        <is>
          <t>Effective Savings Rate</t>
        </is>
      </c>
      <c r="B39" s="28">
        <f>IFERROR(B38/B5,0)</f>
        <v/>
      </c>
    </row>
    <row r="40" ht="28" customHeight="1">
      <c r="A40" s="24" t="inlineStr">
        <is>
          <t>Emergency Fund Monthly Need</t>
        </is>
      </c>
      <c r="B40" s="25">
        <f>(B11+B12)*CONFIG!B6</f>
        <v/>
      </c>
    </row>
    <row r="41" ht="28" customHeight="1">
      <c r="A41" s="24" t="inlineStr">
        <is>
          <t>Months to Emergency Fund</t>
        </is>
      </c>
      <c r="B41" s="32">
        <f>IFERROR(ROUNDUP(B40/B13,0),0)</f>
        <v/>
      </c>
    </row>
    <row r="42" ht="28" customHeight="1">
      <c r="A42" s="24" t="inlineStr">
        <is>
          <t>Budget Health Score</t>
        </is>
      </c>
      <c r="B42" s="29">
        <f>IF(AND(B17&lt;=CONFIG!B3,B18&lt;=CONFIG!B4,B19&gt;=CONFIG!B5),"EXCELLENT",IF(B35&gt;0,"GOOD",IF(B35&gt;=-200,"TIGHT","OVER BUDGET")))</f>
        <v/>
      </c>
    </row>
    <row r="44" ht="28" customHeight="1">
      <c r="A44" s="13" t="inlineStr">
        <is>
          <t xml:space="preserve">  OPTIMIZATION SUGGESTIONS</t>
        </is>
      </c>
      <c r="B44" s="14" t="n"/>
      <c r="C44" s="14" t="n"/>
      <c r="D44" s="14" t="n"/>
    </row>
    <row r="46" ht="28" customHeight="1">
      <c r="A46" s="24" t="inlineStr">
        <is>
          <t>Suggestion 1</t>
        </is>
      </c>
      <c r="B46" s="29">
        <f>IF(B17&gt; CONFIG!B3,"Reduce NEEDS spending by $"&amp;TEXT(B11-B21,"#,##0")&amp;" to hit 50% target","")</f>
        <v/>
      </c>
    </row>
    <row r="47" ht="28" customHeight="1">
      <c r="A47" s="24" t="inlineStr">
        <is>
          <t>Suggestion 2</t>
        </is>
      </c>
      <c r="B47" s="29">
        <f>IF(B18&gt;CONFIG!B4,"Reduce WANTS spending by $"&amp;TEXT(B12-B22,"#,##0")&amp;" to hit 30% target","")</f>
        <v/>
      </c>
    </row>
    <row r="48" ht="28" customHeight="1">
      <c r="A48" s="24" t="inlineStr">
        <is>
          <t>Suggestion 3</t>
        </is>
      </c>
      <c r="B48" s="29">
        <f>IF(B19&lt;CONFIG!B5,"Increase SAVINGS by $"&amp;TEXT(B23-B13,"#,##0")&amp;" to hit 20% target","")</f>
        <v/>
      </c>
    </row>
    <row r="49" ht="28" customHeight="1">
      <c r="A49" s="24" t="inlineStr">
        <is>
          <t>Suggestion 4</t>
        </is>
      </c>
      <c r="B49" s="29">
        <f>IF(B35&lt;0,"You are spending $"&amp;TEXT(-B35,"#,##0")&amp;" more than you earn each month!","")</f>
        <v/>
      </c>
    </row>
  </sheetData>
  <mergeCells count="6">
    <mergeCell ref="A1:D1"/>
    <mergeCell ref="A8:D8"/>
    <mergeCell ref="A3:D3"/>
    <mergeCell ref="A15:D15"/>
    <mergeCell ref="A33:D33"/>
    <mergeCell ref="A44:D4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6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3" t="inlineStr">
        <is>
          <t>MONTHLY BUDGET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2" t="inlineStr">
        <is>
          <t xml:space="preserve">  INCOME &amp; EXPENSES</t>
        </is>
      </c>
      <c r="B4" s="23" t="n"/>
      <c r="C4" s="23" t="n"/>
      <c r="D4" s="23" t="n"/>
      <c r="E4" s="23" t="n"/>
    </row>
    <row r="5" ht="32" customHeight="1">
      <c r="A5" s="34" t="inlineStr">
        <is>
          <t>Total Monthly Income</t>
        </is>
      </c>
      <c r="B5" s="35">
        <f>LOGIC!B5</f>
        <v/>
      </c>
    </row>
    <row r="6" ht="32" customHeight="1">
      <c r="A6" s="34" t="inlineStr">
        <is>
          <t>Total Monthly Expenses</t>
        </is>
      </c>
      <c r="B6" s="35">
        <f>LOGIC!B10</f>
        <v/>
      </c>
    </row>
    <row r="7" ht="32" customHeight="1">
      <c r="A7" s="34" t="inlineStr">
        <is>
          <t>Monthly Surplus / Deficit</t>
        </is>
      </c>
      <c r="B7" s="35">
        <f>LOGIC!B35</f>
        <v/>
      </c>
    </row>
    <row r="8" ht="32" customHeight="1">
      <c r="A8" s="34" t="inlineStr">
        <is>
          <t>Annual Surplus / Deficit</t>
        </is>
      </c>
      <c r="B8" s="35">
        <f>LOGIC!B36</f>
        <v/>
      </c>
    </row>
    <row r="10" ht="28" customHeight="1">
      <c r="A10" s="26" t="inlineStr">
        <is>
          <t xml:space="preserve">  50/30/20 BREAKDOWN</t>
        </is>
      </c>
      <c r="B10" s="27" t="n"/>
      <c r="C10" s="27" t="n"/>
      <c r="D10" s="27" t="n"/>
      <c r="E10" s="27" t="n"/>
    </row>
    <row r="11" ht="32" customHeight="1">
      <c r="A11" s="34" t="inlineStr">
        <is>
          <t>NEEDS (Target: 50%)</t>
        </is>
      </c>
      <c r="B11" s="36" t="inlineStr"/>
    </row>
    <row r="12" ht="32" customHeight="1">
      <c r="A12" s="34" t="inlineStr">
        <is>
          <t xml:space="preserve">  Amount</t>
        </is>
      </c>
      <c r="B12" s="35">
        <f>LOGIC!B11</f>
        <v/>
      </c>
    </row>
    <row r="13" ht="32" customHeight="1">
      <c r="A13" s="34" t="inlineStr">
        <is>
          <t xml:space="preserve">  % of Income</t>
        </is>
      </c>
      <c r="B13" s="37">
        <f>LOGIC!B17</f>
        <v/>
      </c>
    </row>
    <row r="14" ht="32" customHeight="1">
      <c r="A14" s="34" t="inlineStr">
        <is>
          <t xml:space="preserve">  vs Target</t>
        </is>
      </c>
      <c r="B14" s="35">
        <f>LOGIC!B25</f>
        <v/>
      </c>
    </row>
    <row r="15" ht="32" customHeight="1">
      <c r="A15" s="34" t="inlineStr">
        <is>
          <t xml:space="preserve">  Status</t>
        </is>
      </c>
      <c r="B15" s="36">
        <f>LOGIC!B29</f>
        <v/>
      </c>
    </row>
    <row r="17" ht="32" customHeight="1">
      <c r="A17" s="34" t="inlineStr">
        <is>
          <t>WANTS (Target: 30%)</t>
        </is>
      </c>
      <c r="B17" s="36" t="inlineStr"/>
    </row>
    <row r="18" ht="32" customHeight="1">
      <c r="A18" s="34" t="inlineStr">
        <is>
          <t xml:space="preserve">  Amount</t>
        </is>
      </c>
      <c r="B18" s="35">
        <f>LOGIC!B12</f>
        <v/>
      </c>
    </row>
    <row r="19" ht="32" customHeight="1">
      <c r="A19" s="34" t="inlineStr">
        <is>
          <t xml:space="preserve">  % of Income</t>
        </is>
      </c>
      <c r="B19" s="37">
        <f>LOGIC!B18</f>
        <v/>
      </c>
    </row>
    <row r="20" ht="32" customHeight="1">
      <c r="A20" s="34" t="inlineStr">
        <is>
          <t xml:space="preserve">  vs Target</t>
        </is>
      </c>
      <c r="B20" s="35">
        <f>LOGIC!B26</f>
        <v/>
      </c>
    </row>
    <row r="21" ht="32" customHeight="1">
      <c r="A21" s="34" t="inlineStr">
        <is>
          <t xml:space="preserve">  Status</t>
        </is>
      </c>
      <c r="B21" s="36">
        <f>LOGIC!B30</f>
        <v/>
      </c>
    </row>
    <row r="23" ht="32" customHeight="1">
      <c r="A23" s="34" t="inlineStr">
        <is>
          <t>SAVINGS (Target: 20%)</t>
        </is>
      </c>
      <c r="B23" s="36" t="inlineStr"/>
    </row>
    <row r="24" ht="32" customHeight="1">
      <c r="A24" s="34" t="inlineStr">
        <is>
          <t xml:space="preserve">  Amount</t>
        </is>
      </c>
      <c r="B24" s="35">
        <f>LOGIC!B13</f>
        <v/>
      </c>
    </row>
    <row r="25" ht="32" customHeight="1">
      <c r="A25" s="34" t="inlineStr">
        <is>
          <t xml:space="preserve">  % of Income</t>
        </is>
      </c>
      <c r="B25" s="37">
        <f>LOGIC!B19</f>
        <v/>
      </c>
    </row>
    <row r="26" ht="32" customHeight="1">
      <c r="A26" s="34" t="inlineStr">
        <is>
          <t xml:space="preserve">  vs Target</t>
        </is>
      </c>
      <c r="B26" s="35">
        <f>LOGIC!B27</f>
        <v/>
      </c>
    </row>
    <row r="27" ht="32" customHeight="1">
      <c r="A27" s="34" t="inlineStr">
        <is>
          <t xml:space="preserve">  Status</t>
        </is>
      </c>
      <c r="B27" s="36">
        <f>LOGIC!B31</f>
        <v/>
      </c>
    </row>
    <row r="29" ht="28" customHeight="1">
      <c r="A29" s="13" t="inlineStr">
        <is>
          <t xml:space="preserve">  SAVINGS &amp; HEALTH</t>
        </is>
      </c>
      <c r="B29" s="14" t="n"/>
      <c r="C29" s="14" t="n"/>
      <c r="D29" s="14" t="n"/>
      <c r="E29" s="14" t="n"/>
    </row>
    <row r="30" ht="32" customHeight="1">
      <c r="A30" s="34" t="inlineStr">
        <is>
          <t>Actual Savings Rate</t>
        </is>
      </c>
      <c r="B30" s="37">
        <f>LOGIC!B37</f>
        <v/>
      </c>
    </row>
    <row r="31" ht="32" customHeight="1">
      <c r="A31" s="34" t="inlineStr">
        <is>
          <t>Effective Savings Rate</t>
        </is>
      </c>
      <c r="B31" s="37">
        <f>LOGIC!B39</f>
        <v/>
      </c>
    </row>
    <row r="32" ht="32" customHeight="1">
      <c r="A32" s="34" t="inlineStr">
        <is>
          <t>Months to Emergency Fund</t>
        </is>
      </c>
      <c r="B32" s="38">
        <f>LOGIC!B41</f>
        <v/>
      </c>
    </row>
    <row r="33" ht="32" customHeight="1">
      <c r="A33" s="34" t="inlineStr">
        <is>
          <t>Budget Health</t>
        </is>
      </c>
      <c r="B33" s="39">
        <f>LOGIC!B42</f>
        <v/>
      </c>
    </row>
    <row r="35" ht="28" customHeight="1">
      <c r="A35" s="20" t="inlineStr">
        <is>
          <t xml:space="preserve">  OPTIMIZATION SUGGESTIONS</t>
        </is>
      </c>
      <c r="B35" s="21" t="n"/>
      <c r="C35" s="21" t="n"/>
      <c r="D35" s="21" t="n"/>
      <c r="E35" s="21" t="n"/>
    </row>
    <row r="36" ht="32" customHeight="1">
      <c r="A36" s="34" t="inlineStr">
        <is>
          <t>Suggestion 1</t>
        </is>
      </c>
      <c r="B36" s="36">
        <f>LOGIC!B46</f>
        <v/>
      </c>
    </row>
    <row r="37" ht="32" customHeight="1">
      <c r="A37" s="34" t="inlineStr">
        <is>
          <t>Suggestion 2</t>
        </is>
      </c>
      <c r="B37" s="36">
        <f>LOGIC!B47</f>
        <v/>
      </c>
    </row>
    <row r="38" ht="32" customHeight="1">
      <c r="A38" s="34" t="inlineStr">
        <is>
          <t>Suggestion 3</t>
        </is>
      </c>
      <c r="B38" s="36">
        <f>LOGIC!B48</f>
        <v/>
      </c>
    </row>
    <row r="39" ht="32" customHeight="1">
      <c r="A39" s="34" t="inlineStr">
        <is>
          <t>Suggestion 4</t>
        </is>
      </c>
      <c r="B39" s="36">
        <f>LOGIC!B49</f>
        <v/>
      </c>
    </row>
    <row r="42" ht="24" customHeight="1">
      <c r="A42" s="40" t="inlineStr">
        <is>
          <t>RangeLead.com  |  Premium B2B Lead Data  |  Free Download — rangelead.com/free-tools</t>
        </is>
      </c>
    </row>
  </sheetData>
  <mergeCells count="7">
    <mergeCell ref="A29:E29"/>
    <mergeCell ref="A4:E4"/>
    <mergeCell ref="A35:E35"/>
    <mergeCell ref="A2:E2"/>
    <mergeCell ref="A10:E10"/>
    <mergeCell ref="A42:E42"/>
    <mergeCell ref="A1:E1"/>
  </mergeCells>
  <conditionalFormatting sqref="B7:B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33">
    <cfRule type="cellIs" priority="3" operator="equal" dxfId="0">
      <formula>"EXCELLENT"</formula>
    </cfRule>
    <cfRule type="cellIs" priority="4" operator="equal" dxfId="2">
      <formula>"GOOD"</formula>
    </cfRule>
    <cfRule type="cellIs" priority="5" operator="equal" dxfId="3">
      <formula>"TIGHT"</formula>
    </cfRule>
    <cfRule type="cellIs" priority="6" operator="equal" dxfId="1">
      <formula>"OVER BUDGET"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