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FFFFF"/>
        <bgColor rgb="00FFFFFF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0" fontId="7" fillId="10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/>
    </xf>
    <xf numFmtId="3" fontId="7" fillId="12" borderId="1" applyAlignment="1" pivotButton="0" quotePrefix="0" xfId="0">
      <alignment horizontal="center" vertical="center"/>
    </xf>
    <xf numFmtId="3" fontId="10" fillId="12" borderId="1" applyAlignment="1" pivotButton="0" quotePrefix="0" xfId="0">
      <alignment horizontal="center" vertical="center"/>
    </xf>
    <xf numFmtId="165" fontId="10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0" fontId="6" fillId="11" borderId="1" applyAlignment="1" pivotButton="0" quotePrefix="0" xfId="0">
      <alignment horizontal="left" vertical="center"/>
    </xf>
    <xf numFmtId="165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4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3" fontId="12" fillId="14" borderId="1" applyAlignment="1" pivotButton="0" quotePrefix="0" xfId="0">
      <alignment horizontal="center" vertical="center"/>
    </xf>
    <xf numFmtId="165" fontId="12" fillId="14" borderId="1" applyAlignment="1" pivotButton="0" quotePrefix="0" xfId="0">
      <alignment horizontal="center" vertical="center"/>
    </xf>
    <xf numFmtId="164" fontId="12" fillId="14" borderId="1" applyAlignment="1" pivotButton="0" quotePrefix="0" xfId="0">
      <alignment horizontal="center" vertical="center"/>
    </xf>
    <xf numFmtId="0" fontId="12" fillId="14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7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RESOURCE ALLOCATION PLANNER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40" customHeight="1">
      <c r="A5" s="6" t="inlineStr">
        <is>
          <t>Plan and optimize resource allocation across multiple projects. Detect over-allocation conflicts and track utilization rates.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Resource names and available hours per week</t>
        </is>
      </c>
    </row>
    <row r="9" ht="22" customHeight="1">
      <c r="A9" s="6" t="inlineStr">
        <is>
          <t xml:space="preserve">  • Project names and required hours per resource</t>
        </is>
      </c>
    </row>
    <row r="10" ht="22" customHeight="1">
      <c r="A10" s="6" t="inlineStr">
        <is>
          <t xml:space="preserve">  • Allocation matrix (hours assigned per resource per project)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Resource utilization percentage per person</t>
        </is>
      </c>
    </row>
    <row r="14" ht="22" customHeight="1">
      <c r="A14" s="6" t="inlineStr">
        <is>
          <t xml:space="preserve">  • Project staffing completeness</t>
        </is>
      </c>
    </row>
    <row r="15" ht="22" customHeight="1">
      <c r="A15" s="6" t="inlineStr">
        <is>
          <t xml:space="preserve">  • Over-allocation conflict detection</t>
        </is>
      </c>
    </row>
    <row r="16" ht="22" customHeight="1">
      <c r="A16" s="6" t="inlineStr">
        <is>
          <t xml:space="preserve">  • Optimal allocation suggestions</t>
        </is>
      </c>
    </row>
    <row r="17" ht="22" customHeight="1">
      <c r="A17" s="6" t="inlineStr">
        <is>
          <t xml:space="preserve">  • Team-wide utilization summary</t>
        </is>
      </c>
    </row>
    <row r="19">
      <c r="A19" s="5" t="inlineStr">
        <is>
          <t>DO NOT EDIT</t>
        </is>
      </c>
    </row>
    <row r="20" ht="22" customHeight="1">
      <c r="A20" s="6" t="inlineStr">
        <is>
          <t xml:space="preserve">  • LOGIC sheet — contains all calculations</t>
        </is>
      </c>
    </row>
    <row r="21" ht="22" customHeight="1">
      <c r="A21" s="6" t="inlineStr">
        <is>
          <t xml:space="preserve">  • OUTPUT sheet — displays results from LOGIC</t>
        </is>
      </c>
    </row>
    <row r="22" ht="22" customHeight="1">
      <c r="A22" s="6" t="inlineStr">
        <is>
          <t xml:space="preserve">  • CONFIG sheet — contains constants and rates</t>
        </is>
      </c>
    </row>
    <row r="24">
      <c r="A24" s="5" t="inlineStr">
        <is>
          <t>HOW TO USE</t>
        </is>
      </c>
    </row>
    <row r="25" ht="22" customHeight="1">
      <c r="A25" s="6" t="inlineStr">
        <is>
          <t xml:space="preserve">  • Go to the INPUT sheet and fill in the yellow-highlighted cells</t>
        </is>
      </c>
    </row>
    <row r="26" ht="22" customHeight="1">
      <c r="A26" s="6" t="inlineStr">
        <is>
          <t xml:space="preserve">  • Results auto-calculate instantly on the OUTPUT sheet</t>
        </is>
      </c>
    </row>
    <row r="27" ht="22" customHeight="1">
      <c r="A27" s="6" t="inlineStr">
        <is>
          <t xml:space="preserve">  • Adjust CONFIG values only if you understand the assumptions</t>
        </is>
      </c>
    </row>
  </sheetData>
  <mergeCells count="17">
    <mergeCell ref="A20:B20"/>
    <mergeCell ref="A21:B21"/>
    <mergeCell ref="A2:B2"/>
    <mergeCell ref="A16:B16"/>
    <mergeCell ref="A15:B15"/>
    <mergeCell ref="A26:B26"/>
    <mergeCell ref="A25:B25"/>
    <mergeCell ref="A10:B10"/>
    <mergeCell ref="A5:B5"/>
    <mergeCell ref="A13:B13"/>
    <mergeCell ref="A14:B14"/>
    <mergeCell ref="A1:B1"/>
    <mergeCell ref="A17:B17"/>
    <mergeCell ref="A9:B9"/>
    <mergeCell ref="A27:B27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Standard Hours / Week</t>
        </is>
      </c>
      <c r="B3" s="10" t="n">
        <v>40</v>
      </c>
      <c r="C3" s="11" t="inlineStr">
        <is>
          <t>Normal work week hours</t>
        </is>
      </c>
    </row>
    <row r="4" ht="26" customHeight="1">
      <c r="A4" s="9" t="inlineStr">
        <is>
          <t>Max Utilization Target</t>
        </is>
      </c>
      <c r="B4" s="12" t="n">
        <v>0.85</v>
      </c>
      <c r="C4" s="11" t="inlineStr">
        <is>
          <t>Healthy max utilization %</t>
        </is>
      </c>
    </row>
    <row r="5" ht="26" customHeight="1">
      <c r="A5" s="9" t="inlineStr">
        <is>
          <t>Over-Allocation Threshold</t>
        </is>
      </c>
      <c r="B5" s="12" t="n">
        <v>1</v>
      </c>
      <c r="C5" s="11" t="inlineStr">
        <is>
          <t>Flag if utilization exceeds this</t>
        </is>
      </c>
    </row>
    <row r="6" ht="26" customHeight="1">
      <c r="A6" s="9" t="inlineStr">
        <is>
          <t>Weeks in Period</t>
        </is>
      </c>
      <c r="B6" s="10" t="n">
        <v>4</v>
      </c>
      <c r="C6" s="11" t="inlineStr">
        <is>
          <t>Planning period in weeks</t>
        </is>
      </c>
    </row>
    <row r="7" ht="26" customHeight="1">
      <c r="A7" s="9" t="inlineStr">
        <is>
          <t>Overhead Hours / Week</t>
        </is>
      </c>
      <c r="B7" s="10" t="n">
        <v>5</v>
      </c>
      <c r="C7" s="11" t="inlineStr">
        <is>
          <t>Meetings, admin, etc.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K17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 ht="28" customHeight="1">
      <c r="A1" s="13" t="inlineStr">
        <is>
          <t xml:space="preserve">  RESOURCE ALLOCATION — Enter your data in yellow cells</t>
        </is>
      </c>
      <c r="B1" s="14" t="n"/>
      <c r="C1" s="14" t="n"/>
      <c r="D1" s="14" t="n"/>
      <c r="E1" s="14" t="n"/>
      <c r="F1" s="14" t="n"/>
      <c r="G1" s="14" t="n"/>
      <c r="H1" s="14" t="n"/>
      <c r="I1" s="14" t="n"/>
      <c r="J1" s="14" t="n"/>
      <c r="K1" s="14" t="n"/>
    </row>
    <row r="3" ht="28" customHeight="1">
      <c r="A3" s="15" t="inlineStr">
        <is>
          <t xml:space="preserve">  RESOURCES &amp; AVAILABILITY</t>
        </is>
      </c>
      <c r="B3" s="16" t="n"/>
      <c r="C3" s="16" t="n"/>
      <c r="D3" s="16" t="n"/>
      <c r="E3" s="16" t="n"/>
      <c r="F3" s="16" t="n"/>
      <c r="G3" s="16" t="n"/>
      <c r="H3" s="16" t="n"/>
      <c r="I3" s="16" t="n"/>
      <c r="J3" s="16" t="n"/>
      <c r="K3" s="16" t="n"/>
    </row>
    <row r="4" ht="32" customHeight="1">
      <c r="A4" s="17" t="inlineStr">
        <is>
          <t>Resource Name</t>
        </is>
      </c>
      <c r="B4" s="17" t="inlineStr">
        <is>
          <t>Avail Hrs/Wk</t>
        </is>
      </c>
      <c r="C4" s="17" t="inlineStr">
        <is>
          <t>Rate ($/hr)</t>
        </is>
      </c>
      <c r="D4" s="17" t="inlineStr">
        <is>
          <t>Website Redesign</t>
        </is>
      </c>
      <c r="E4" s="17" t="inlineStr">
        <is>
          <t>Mobile App</t>
        </is>
      </c>
      <c r="F4" s="17" t="inlineStr">
        <is>
          <t>CRM Upgrade</t>
        </is>
      </c>
      <c r="G4" s="17" t="inlineStr">
        <is>
          <t>Data Migration</t>
        </is>
      </c>
      <c r="H4" s="17" t="inlineStr">
        <is>
          <t>API Gateway</t>
        </is>
      </c>
      <c r="I4" s="17" t="inlineStr">
        <is>
          <t>Security Audit</t>
        </is>
      </c>
      <c r="J4" s="17" t="inlineStr">
        <is>
          <t>Cloud Setup</t>
        </is>
      </c>
      <c r="K4" s="17" t="inlineStr">
        <is>
          <t>Analytics</t>
        </is>
      </c>
    </row>
    <row r="5">
      <c r="A5" s="18" t="inlineStr">
        <is>
          <t>Alice Johnson</t>
        </is>
      </c>
      <c r="B5" s="19" t="n">
        <v>40</v>
      </c>
      <c r="C5" s="20" t="n">
        <v>125</v>
      </c>
      <c r="D5" s="19" t="n">
        <v>10</v>
      </c>
      <c r="E5" s="19" t="n">
        <v>15</v>
      </c>
      <c r="F5" s="19" t="n">
        <v>5</v>
      </c>
      <c r="G5" s="19" t="n">
        <v>0</v>
      </c>
      <c r="H5" s="19" t="n">
        <v>0</v>
      </c>
      <c r="I5" s="19" t="n">
        <v>0</v>
      </c>
      <c r="J5" s="19" t="n">
        <v>0</v>
      </c>
      <c r="K5" s="19" t="n">
        <v>0</v>
      </c>
    </row>
    <row r="6">
      <c r="A6" s="21" t="inlineStr">
        <is>
          <t>Bob Smith</t>
        </is>
      </c>
      <c r="B6" s="22" t="n">
        <v>40</v>
      </c>
      <c r="C6" s="23" t="n">
        <v>95</v>
      </c>
      <c r="D6" s="22" t="n">
        <v>0</v>
      </c>
      <c r="E6" s="22" t="n">
        <v>20</v>
      </c>
      <c r="F6" s="22" t="n">
        <v>10</v>
      </c>
      <c r="G6" s="22" t="n">
        <v>8</v>
      </c>
      <c r="H6" s="22" t="n">
        <v>0</v>
      </c>
      <c r="I6" s="22" t="n">
        <v>0</v>
      </c>
      <c r="J6" s="22" t="n">
        <v>0</v>
      </c>
      <c r="K6" s="22" t="n">
        <v>0</v>
      </c>
    </row>
    <row r="7">
      <c r="A7" s="18" t="inlineStr">
        <is>
          <t>Carol Davis</t>
        </is>
      </c>
      <c r="B7" s="19" t="n">
        <v>40</v>
      </c>
      <c r="C7" s="20" t="n">
        <v>110</v>
      </c>
      <c r="D7" s="19" t="n">
        <v>15</v>
      </c>
      <c r="E7" s="19" t="n">
        <v>0</v>
      </c>
      <c r="F7" s="19" t="n">
        <v>0</v>
      </c>
      <c r="G7" s="19" t="n">
        <v>0</v>
      </c>
      <c r="H7" s="19" t="n">
        <v>10</v>
      </c>
      <c r="I7" s="19" t="n">
        <v>10</v>
      </c>
      <c r="J7" s="19" t="n">
        <v>0</v>
      </c>
      <c r="K7" s="19" t="n">
        <v>0</v>
      </c>
    </row>
    <row r="8">
      <c r="A8" s="21" t="inlineStr">
        <is>
          <t>Dan Wilson</t>
        </is>
      </c>
      <c r="B8" s="22" t="n">
        <v>40</v>
      </c>
      <c r="C8" s="23" t="n">
        <v>130</v>
      </c>
      <c r="D8" s="22" t="n">
        <v>0</v>
      </c>
      <c r="E8" s="22" t="n">
        <v>0</v>
      </c>
      <c r="F8" s="22" t="n">
        <v>0</v>
      </c>
      <c r="G8" s="22" t="n">
        <v>20</v>
      </c>
      <c r="H8" s="22" t="n">
        <v>0</v>
      </c>
      <c r="I8" s="22" t="n">
        <v>0</v>
      </c>
      <c r="J8" s="22" t="n">
        <v>15</v>
      </c>
      <c r="K8" s="22" t="n">
        <v>0</v>
      </c>
    </row>
    <row r="9">
      <c r="A9" s="18" t="inlineStr">
        <is>
          <t>Eve Martinez</t>
        </is>
      </c>
      <c r="B9" s="19" t="n">
        <v>40</v>
      </c>
      <c r="C9" s="20" t="n">
        <v>85</v>
      </c>
      <c r="D9" s="19" t="n">
        <v>0</v>
      </c>
      <c r="E9" s="19" t="n">
        <v>0</v>
      </c>
      <c r="F9" s="19" t="n">
        <v>5</v>
      </c>
      <c r="G9" s="19" t="n">
        <v>0</v>
      </c>
      <c r="H9" s="19" t="n">
        <v>15</v>
      </c>
      <c r="I9" s="19" t="n">
        <v>0</v>
      </c>
      <c r="J9" s="19" t="n">
        <v>0</v>
      </c>
      <c r="K9" s="19" t="n">
        <v>20</v>
      </c>
    </row>
    <row r="10">
      <c r="A10" s="21" t="inlineStr">
        <is>
          <t>Frank Lee</t>
        </is>
      </c>
      <c r="B10" s="22" t="n">
        <v>32</v>
      </c>
      <c r="C10" s="23" t="n">
        <v>150</v>
      </c>
      <c r="D10" s="22" t="n">
        <v>8</v>
      </c>
      <c r="E10" s="22" t="n">
        <v>0</v>
      </c>
      <c r="F10" s="22" t="n">
        <v>0</v>
      </c>
      <c r="G10" s="22" t="n">
        <v>0</v>
      </c>
      <c r="H10" s="22" t="n">
        <v>0</v>
      </c>
      <c r="I10" s="22" t="n">
        <v>16</v>
      </c>
      <c r="J10" s="22" t="n">
        <v>8</v>
      </c>
      <c r="K10" s="22" t="n">
        <v>0</v>
      </c>
    </row>
    <row r="11">
      <c r="A11" s="18" t="inlineStr">
        <is>
          <t>Grace Kim</t>
        </is>
      </c>
      <c r="B11" s="19" t="n">
        <v>40</v>
      </c>
      <c r="C11" s="20" t="n">
        <v>100</v>
      </c>
      <c r="D11" s="19" t="n">
        <v>0</v>
      </c>
      <c r="E11" s="19" t="n">
        <v>10</v>
      </c>
      <c r="F11" s="19" t="n">
        <v>20</v>
      </c>
      <c r="G11" s="19" t="n">
        <v>0</v>
      </c>
      <c r="H11" s="19" t="n">
        <v>0</v>
      </c>
      <c r="I11" s="19" t="n">
        <v>0</v>
      </c>
      <c r="J11" s="19" t="n">
        <v>0</v>
      </c>
      <c r="K11" s="19" t="n">
        <v>10</v>
      </c>
    </row>
    <row r="12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  <c r="K12" s="21" t="n"/>
    </row>
    <row r="13">
      <c r="A13" s="18" t="n"/>
      <c r="B13" s="18" t="n"/>
      <c r="C13" s="18" t="n"/>
      <c r="D13" s="18" t="n"/>
      <c r="E13" s="18" t="n"/>
      <c r="F13" s="18" t="n"/>
      <c r="G13" s="18" t="n"/>
      <c r="H13" s="18" t="n"/>
      <c r="I13" s="18" t="n"/>
      <c r="J13" s="18" t="n"/>
      <c r="K13" s="18" t="n"/>
    </row>
    <row r="14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  <c r="K14" s="21" t="n"/>
    </row>
    <row r="16" ht="28" customHeight="1">
      <c r="A16" s="24" t="inlineStr">
        <is>
          <t xml:space="preserve">  PROJECT REQUIRED HOURS / WEEK</t>
        </is>
      </c>
      <c r="B16" s="25" t="n"/>
      <c r="C16" s="25" t="n"/>
      <c r="D16" s="25" t="n"/>
      <c r="E16" s="25" t="n"/>
      <c r="F16" s="25" t="n"/>
      <c r="G16" s="25" t="n"/>
      <c r="H16" s="25" t="n"/>
      <c r="I16" s="25" t="n"/>
      <c r="J16" s="25" t="n"/>
      <c r="K16" s="25" t="n"/>
    </row>
    <row r="17">
      <c r="A17" s="26" t="inlineStr">
        <is>
          <t>Required Hrs/Wk</t>
        </is>
      </c>
      <c r="B17" s="27" t="inlineStr"/>
      <c r="C17" s="27" t="inlineStr"/>
      <c r="D17" s="19" t="n">
        <v>25</v>
      </c>
      <c r="E17" s="19" t="n">
        <v>40</v>
      </c>
      <c r="F17" s="19" t="n">
        <v>30</v>
      </c>
      <c r="G17" s="19" t="n">
        <v>28</v>
      </c>
      <c r="H17" s="19" t="n">
        <v>25</v>
      </c>
      <c r="I17" s="19" t="n">
        <v>26</v>
      </c>
      <c r="J17" s="19" t="n">
        <v>23</v>
      </c>
      <c r="K17" s="19" t="n">
        <v>30</v>
      </c>
    </row>
  </sheetData>
  <mergeCells count="3">
    <mergeCell ref="A16:K16"/>
    <mergeCell ref="A1:K1"/>
    <mergeCell ref="A3:K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M36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  <c r="E1" s="25" t="n"/>
      <c r="F1" s="25" t="n"/>
      <c r="G1" s="25" t="n"/>
      <c r="H1" s="25" t="n"/>
      <c r="I1" s="25" t="n"/>
      <c r="J1" s="25" t="n"/>
      <c r="K1" s="25" t="n"/>
      <c r="L1" s="25" t="n"/>
      <c r="M1" s="25" t="n"/>
    </row>
    <row r="3" ht="28" customHeight="1">
      <c r="A3" s="15" t="inlineStr">
        <is>
          <t xml:space="preserve">  RESOURCE UTILIZATION</t>
        </is>
      </c>
      <c r="B3" s="16" t="n"/>
      <c r="C3" s="16" t="n"/>
      <c r="D3" s="16" t="n"/>
      <c r="E3" s="16" t="n"/>
      <c r="F3" s="16" t="n"/>
      <c r="G3" s="16" t="n"/>
      <c r="H3" s="16" t="n"/>
      <c r="I3" s="16" t="n"/>
      <c r="J3" s="16" t="n"/>
      <c r="K3" s="16" t="n"/>
      <c r="L3" s="16" t="n"/>
      <c r="M3" s="16" t="n"/>
    </row>
    <row r="4" ht="32" customHeight="1">
      <c r="A4" s="28" t="inlineStr">
        <is>
          <t>Resource</t>
        </is>
      </c>
      <c r="B4" s="28" t="inlineStr">
        <is>
          <t>Total Allocated</t>
        </is>
      </c>
      <c r="C4" s="28" t="inlineStr">
        <is>
          <t>Available</t>
        </is>
      </c>
      <c r="D4" s="28" t="inlineStr">
        <is>
          <t>Net Available</t>
        </is>
      </c>
      <c r="E4" s="28" t="inlineStr">
        <is>
          <t>Utilization %</t>
        </is>
      </c>
      <c r="F4" s="28" t="inlineStr">
        <is>
          <t>Website Redesign</t>
        </is>
      </c>
      <c r="G4" s="28" t="inlineStr">
        <is>
          <t>Mobile App</t>
        </is>
      </c>
      <c r="H4" s="28" t="inlineStr">
        <is>
          <t>CRM Upgrade</t>
        </is>
      </c>
      <c r="I4" s="28" t="inlineStr">
        <is>
          <t>Data Migration</t>
        </is>
      </c>
      <c r="J4" s="28" t="inlineStr">
        <is>
          <t>API Gateway</t>
        </is>
      </c>
      <c r="K4" s="28" t="inlineStr">
        <is>
          <t>Security Audit</t>
        </is>
      </c>
      <c r="L4" s="28" t="inlineStr">
        <is>
          <t>Cloud Setup</t>
        </is>
      </c>
      <c r="M4" s="28" t="inlineStr">
        <is>
          <t>Analytics</t>
        </is>
      </c>
    </row>
    <row r="5">
      <c r="A5" s="29">
        <f>INPUT!A5</f>
        <v/>
      </c>
      <c r="B5" s="30">
        <f>SUM(INPUT!D5:K5)</f>
        <v/>
      </c>
      <c r="C5" s="30">
        <f>INPUT!B5</f>
        <v/>
      </c>
      <c r="D5" s="31">
        <f>C5-B5</f>
        <v/>
      </c>
      <c r="E5" s="32">
        <f>IFERROR(B5/C5,0)</f>
        <v/>
      </c>
      <c r="F5" s="30">
        <f>INPUT!D5</f>
        <v/>
      </c>
      <c r="G5" s="30">
        <f>INPUT!E5</f>
        <v/>
      </c>
      <c r="H5" s="30">
        <f>INPUT!F5</f>
        <v/>
      </c>
      <c r="I5" s="30">
        <f>INPUT!G5</f>
        <v/>
      </c>
      <c r="J5" s="30">
        <f>INPUT!H5</f>
        <v/>
      </c>
      <c r="K5" s="30">
        <f>INPUT!I5</f>
        <v/>
      </c>
      <c r="L5" s="30">
        <f>INPUT!J5</f>
        <v/>
      </c>
      <c r="M5" s="30">
        <f>INPUT!K5</f>
        <v/>
      </c>
    </row>
    <row r="6">
      <c r="A6" s="33">
        <f>INPUT!A6</f>
        <v/>
      </c>
      <c r="B6" s="34">
        <f>SUM(INPUT!D6:K6)</f>
        <v/>
      </c>
      <c r="C6" s="34">
        <f>INPUT!B6</f>
        <v/>
      </c>
      <c r="D6" s="35">
        <f>C6-B6</f>
        <v/>
      </c>
      <c r="E6" s="36">
        <f>IFERROR(B6/C6,0)</f>
        <v/>
      </c>
      <c r="F6" s="34">
        <f>INPUT!D6</f>
        <v/>
      </c>
      <c r="G6" s="34">
        <f>INPUT!E6</f>
        <v/>
      </c>
      <c r="H6" s="34">
        <f>INPUT!F6</f>
        <v/>
      </c>
      <c r="I6" s="34">
        <f>INPUT!G6</f>
        <v/>
      </c>
      <c r="J6" s="34">
        <f>INPUT!H6</f>
        <v/>
      </c>
      <c r="K6" s="34">
        <f>INPUT!I6</f>
        <v/>
      </c>
      <c r="L6" s="34">
        <f>INPUT!J6</f>
        <v/>
      </c>
      <c r="M6" s="34">
        <f>INPUT!K6</f>
        <v/>
      </c>
    </row>
    <row r="7">
      <c r="A7" s="29">
        <f>INPUT!A7</f>
        <v/>
      </c>
      <c r="B7" s="30">
        <f>SUM(INPUT!D7:K7)</f>
        <v/>
      </c>
      <c r="C7" s="30">
        <f>INPUT!B7</f>
        <v/>
      </c>
      <c r="D7" s="31">
        <f>C7-B7</f>
        <v/>
      </c>
      <c r="E7" s="32">
        <f>IFERROR(B7/C7,0)</f>
        <v/>
      </c>
      <c r="F7" s="30">
        <f>INPUT!D7</f>
        <v/>
      </c>
      <c r="G7" s="30">
        <f>INPUT!E7</f>
        <v/>
      </c>
      <c r="H7" s="30">
        <f>INPUT!F7</f>
        <v/>
      </c>
      <c r="I7" s="30">
        <f>INPUT!G7</f>
        <v/>
      </c>
      <c r="J7" s="30">
        <f>INPUT!H7</f>
        <v/>
      </c>
      <c r="K7" s="30">
        <f>INPUT!I7</f>
        <v/>
      </c>
      <c r="L7" s="30">
        <f>INPUT!J7</f>
        <v/>
      </c>
      <c r="M7" s="30">
        <f>INPUT!K7</f>
        <v/>
      </c>
    </row>
    <row r="8">
      <c r="A8" s="33">
        <f>INPUT!A8</f>
        <v/>
      </c>
      <c r="B8" s="34">
        <f>SUM(INPUT!D8:K8)</f>
        <v/>
      </c>
      <c r="C8" s="34">
        <f>INPUT!B8</f>
        <v/>
      </c>
      <c r="D8" s="35">
        <f>C8-B8</f>
        <v/>
      </c>
      <c r="E8" s="36">
        <f>IFERROR(B8/C8,0)</f>
        <v/>
      </c>
      <c r="F8" s="34">
        <f>INPUT!D8</f>
        <v/>
      </c>
      <c r="G8" s="34">
        <f>INPUT!E8</f>
        <v/>
      </c>
      <c r="H8" s="34">
        <f>INPUT!F8</f>
        <v/>
      </c>
      <c r="I8" s="34">
        <f>INPUT!G8</f>
        <v/>
      </c>
      <c r="J8" s="34">
        <f>INPUT!H8</f>
        <v/>
      </c>
      <c r="K8" s="34">
        <f>INPUT!I8</f>
        <v/>
      </c>
      <c r="L8" s="34">
        <f>INPUT!J8</f>
        <v/>
      </c>
      <c r="M8" s="34">
        <f>INPUT!K8</f>
        <v/>
      </c>
    </row>
    <row r="9">
      <c r="A9" s="29">
        <f>INPUT!A9</f>
        <v/>
      </c>
      <c r="B9" s="30">
        <f>SUM(INPUT!D9:K9)</f>
        <v/>
      </c>
      <c r="C9" s="30">
        <f>INPUT!B9</f>
        <v/>
      </c>
      <c r="D9" s="31">
        <f>C9-B9</f>
        <v/>
      </c>
      <c r="E9" s="32">
        <f>IFERROR(B9/C9,0)</f>
        <v/>
      </c>
      <c r="F9" s="30">
        <f>INPUT!D9</f>
        <v/>
      </c>
      <c r="G9" s="30">
        <f>INPUT!E9</f>
        <v/>
      </c>
      <c r="H9" s="30">
        <f>INPUT!F9</f>
        <v/>
      </c>
      <c r="I9" s="30">
        <f>INPUT!G9</f>
        <v/>
      </c>
      <c r="J9" s="30">
        <f>INPUT!H9</f>
        <v/>
      </c>
      <c r="K9" s="30">
        <f>INPUT!I9</f>
        <v/>
      </c>
      <c r="L9" s="30">
        <f>INPUT!J9</f>
        <v/>
      </c>
      <c r="M9" s="30">
        <f>INPUT!K9</f>
        <v/>
      </c>
    </row>
    <row r="10">
      <c r="A10" s="33">
        <f>INPUT!A10</f>
        <v/>
      </c>
      <c r="B10" s="34">
        <f>SUM(INPUT!D10:K10)</f>
        <v/>
      </c>
      <c r="C10" s="34">
        <f>INPUT!B10</f>
        <v/>
      </c>
      <c r="D10" s="35">
        <f>C10-B10</f>
        <v/>
      </c>
      <c r="E10" s="36">
        <f>IFERROR(B10/C10,0)</f>
        <v/>
      </c>
      <c r="F10" s="34">
        <f>INPUT!D10</f>
        <v/>
      </c>
      <c r="G10" s="34">
        <f>INPUT!E10</f>
        <v/>
      </c>
      <c r="H10" s="34">
        <f>INPUT!F10</f>
        <v/>
      </c>
      <c r="I10" s="34">
        <f>INPUT!G10</f>
        <v/>
      </c>
      <c r="J10" s="34">
        <f>INPUT!H10</f>
        <v/>
      </c>
      <c r="K10" s="34">
        <f>INPUT!I10</f>
        <v/>
      </c>
      <c r="L10" s="34">
        <f>INPUT!J10</f>
        <v/>
      </c>
      <c r="M10" s="34">
        <f>INPUT!K10</f>
        <v/>
      </c>
    </row>
    <row r="11">
      <c r="A11" s="29">
        <f>INPUT!A11</f>
        <v/>
      </c>
      <c r="B11" s="30">
        <f>SUM(INPUT!D11:K11)</f>
        <v/>
      </c>
      <c r="C11" s="30">
        <f>INPUT!B11</f>
        <v/>
      </c>
      <c r="D11" s="31">
        <f>C11-B11</f>
        <v/>
      </c>
      <c r="E11" s="32">
        <f>IFERROR(B11/C11,0)</f>
        <v/>
      </c>
      <c r="F11" s="30">
        <f>INPUT!D11</f>
        <v/>
      </c>
      <c r="G11" s="30">
        <f>INPUT!E11</f>
        <v/>
      </c>
      <c r="H11" s="30">
        <f>INPUT!F11</f>
        <v/>
      </c>
      <c r="I11" s="30">
        <f>INPUT!G11</f>
        <v/>
      </c>
      <c r="J11" s="30">
        <f>INPUT!H11</f>
        <v/>
      </c>
      <c r="K11" s="30">
        <f>INPUT!I11</f>
        <v/>
      </c>
      <c r="L11" s="30">
        <f>INPUT!J11</f>
        <v/>
      </c>
      <c r="M11" s="30">
        <f>INPUT!K11</f>
        <v/>
      </c>
    </row>
    <row r="12">
      <c r="A12" s="33">
        <f>INPUT!A12</f>
        <v/>
      </c>
      <c r="B12" s="34">
        <f>SUM(INPUT!D12:K12)</f>
        <v/>
      </c>
      <c r="C12" s="34">
        <f>INPUT!B12</f>
        <v/>
      </c>
      <c r="D12" s="35">
        <f>C12-B12</f>
        <v/>
      </c>
      <c r="E12" s="36">
        <f>IFERROR(B12/C12,0)</f>
        <v/>
      </c>
      <c r="F12" s="34">
        <f>INPUT!D12</f>
        <v/>
      </c>
      <c r="G12" s="34">
        <f>INPUT!E12</f>
        <v/>
      </c>
      <c r="H12" s="34">
        <f>INPUT!F12</f>
        <v/>
      </c>
      <c r="I12" s="34">
        <f>INPUT!G12</f>
        <v/>
      </c>
      <c r="J12" s="34">
        <f>INPUT!H12</f>
        <v/>
      </c>
      <c r="K12" s="34">
        <f>INPUT!I12</f>
        <v/>
      </c>
      <c r="L12" s="34">
        <f>INPUT!J12</f>
        <v/>
      </c>
      <c r="M12" s="34">
        <f>INPUT!K12</f>
        <v/>
      </c>
    </row>
    <row r="13">
      <c r="A13" s="29">
        <f>INPUT!A13</f>
        <v/>
      </c>
      <c r="B13" s="30">
        <f>SUM(INPUT!D13:K13)</f>
        <v/>
      </c>
      <c r="C13" s="30">
        <f>INPUT!B13</f>
        <v/>
      </c>
      <c r="D13" s="31">
        <f>C13-B13</f>
        <v/>
      </c>
      <c r="E13" s="32">
        <f>IFERROR(B13/C13,0)</f>
        <v/>
      </c>
      <c r="F13" s="30">
        <f>INPUT!D13</f>
        <v/>
      </c>
      <c r="G13" s="30">
        <f>INPUT!E13</f>
        <v/>
      </c>
      <c r="H13" s="30">
        <f>INPUT!F13</f>
        <v/>
      </c>
      <c r="I13" s="30">
        <f>INPUT!G13</f>
        <v/>
      </c>
      <c r="J13" s="30">
        <f>INPUT!H13</f>
        <v/>
      </c>
      <c r="K13" s="30">
        <f>INPUT!I13</f>
        <v/>
      </c>
      <c r="L13" s="30">
        <f>INPUT!J13</f>
        <v/>
      </c>
      <c r="M13" s="30">
        <f>INPUT!K13</f>
        <v/>
      </c>
    </row>
    <row r="14">
      <c r="A14" s="33">
        <f>INPUT!A14</f>
        <v/>
      </c>
      <c r="B14" s="34">
        <f>SUM(INPUT!D14:K14)</f>
        <v/>
      </c>
      <c r="C14" s="34">
        <f>INPUT!B14</f>
        <v/>
      </c>
      <c r="D14" s="35">
        <f>C14-B14</f>
        <v/>
      </c>
      <c r="E14" s="36">
        <f>IFERROR(B14/C14,0)</f>
        <v/>
      </c>
      <c r="F14" s="34">
        <f>INPUT!D14</f>
        <v/>
      </c>
      <c r="G14" s="34">
        <f>INPUT!E14</f>
        <v/>
      </c>
      <c r="H14" s="34">
        <f>INPUT!F14</f>
        <v/>
      </c>
      <c r="I14" s="34">
        <f>INPUT!G14</f>
        <v/>
      </c>
      <c r="J14" s="34">
        <f>INPUT!H14</f>
        <v/>
      </c>
      <c r="K14" s="34">
        <f>INPUT!I14</f>
        <v/>
      </c>
      <c r="L14" s="34">
        <f>INPUT!J14</f>
        <v/>
      </c>
      <c r="M14" s="34">
        <f>INPUT!K14</f>
        <v/>
      </c>
    </row>
    <row r="16" ht="28" customHeight="1">
      <c r="A16" s="37" t="inlineStr">
        <is>
          <t xml:space="preserve">  PROJECT STAFFING SUMMARY</t>
        </is>
      </c>
      <c r="B16" s="38" t="n"/>
      <c r="C16" s="38" t="n"/>
      <c r="D16" s="38" t="n"/>
      <c r="E16" s="38" t="n"/>
      <c r="F16" s="38" t="n"/>
      <c r="G16" s="38" t="n"/>
      <c r="H16" s="38" t="n"/>
      <c r="I16" s="38" t="n"/>
      <c r="J16" s="38" t="n"/>
      <c r="K16" s="38" t="n"/>
      <c r="L16" s="38" t="n"/>
      <c r="M16" s="38" t="n"/>
    </row>
    <row r="17" ht="32" customHeight="1">
      <c r="A17" s="28" t="inlineStr">
        <is>
          <t>Metric</t>
        </is>
      </c>
      <c r="B17" s="28" t="inlineStr">
        <is>
          <t>Website Redesign</t>
        </is>
      </c>
      <c r="C17" s="28" t="inlineStr">
        <is>
          <t>Mobile App</t>
        </is>
      </c>
      <c r="D17" s="28" t="inlineStr">
        <is>
          <t>CRM Upgrade</t>
        </is>
      </c>
      <c r="E17" s="28" t="inlineStr">
        <is>
          <t>Data Migration</t>
        </is>
      </c>
      <c r="F17" s="28" t="inlineStr">
        <is>
          <t>API Gateway</t>
        </is>
      </c>
      <c r="G17" s="28" t="inlineStr">
        <is>
          <t>Security Audit</t>
        </is>
      </c>
      <c r="H17" s="28" t="inlineStr">
        <is>
          <t>Cloud Setup</t>
        </is>
      </c>
      <c r="I17" s="28" t="inlineStr">
        <is>
          <t>Analytics</t>
        </is>
      </c>
    </row>
    <row r="18">
      <c r="A18" s="39" t="inlineStr">
        <is>
          <t>Total Allocated Hrs</t>
        </is>
      </c>
      <c r="B18" s="30">
        <f>SUM(F5:F14)</f>
        <v/>
      </c>
      <c r="C18" s="30">
        <f>SUM(G5:G14)</f>
        <v/>
      </c>
      <c r="D18" s="30">
        <f>SUM(H5:H14)</f>
        <v/>
      </c>
      <c r="E18" s="30">
        <f>SUM(I5:I14)</f>
        <v/>
      </c>
      <c r="F18" s="30">
        <f>SUM(J5:J14)</f>
        <v/>
      </c>
      <c r="G18" s="30">
        <f>SUM(K5:K14)</f>
        <v/>
      </c>
      <c r="H18" s="30">
        <f>SUM(L5:L14)</f>
        <v/>
      </c>
      <c r="I18" s="30">
        <f>SUM(M5:M14)</f>
        <v/>
      </c>
    </row>
    <row r="19">
      <c r="A19" s="39" t="inlineStr">
        <is>
          <t>Required Hrs</t>
        </is>
      </c>
      <c r="B19" s="30">
        <f>INPUT!D17</f>
        <v/>
      </c>
      <c r="C19" s="30">
        <f>INPUT!E17</f>
        <v/>
      </c>
      <c r="D19" s="30">
        <f>INPUT!F17</f>
        <v/>
      </c>
      <c r="E19" s="30">
        <f>INPUT!G17</f>
        <v/>
      </c>
      <c r="F19" s="30">
        <f>INPUT!H17</f>
        <v/>
      </c>
      <c r="G19" s="30">
        <f>INPUT!I17</f>
        <v/>
      </c>
      <c r="H19" s="30">
        <f>INPUT!J17</f>
        <v/>
      </c>
      <c r="I19" s="30">
        <f>INPUT!K17</f>
        <v/>
      </c>
    </row>
    <row r="20">
      <c r="A20" s="39" t="inlineStr">
        <is>
          <t>Hours Gap</t>
        </is>
      </c>
      <c r="B20" s="31">
        <f>B18-B19</f>
        <v/>
      </c>
      <c r="C20" s="31">
        <f>C18-C19</f>
        <v/>
      </c>
      <c r="D20" s="31">
        <f>D18-D19</f>
        <v/>
      </c>
      <c r="E20" s="31">
        <f>E18-E19</f>
        <v/>
      </c>
      <c r="F20" s="31">
        <f>F18-F19</f>
        <v/>
      </c>
      <c r="G20" s="31">
        <f>G18-G19</f>
        <v/>
      </c>
      <c r="H20" s="31">
        <f>H18-H19</f>
        <v/>
      </c>
      <c r="I20" s="31">
        <f>I18-I19</f>
        <v/>
      </c>
    </row>
    <row r="21">
      <c r="A21" s="39" t="inlineStr">
        <is>
          <t>Staffing %</t>
        </is>
      </c>
      <c r="B21" s="40">
        <f>IFERROR(B18/B19,0)</f>
        <v/>
      </c>
      <c r="C21" s="40">
        <f>IFERROR(C18/C19,0)</f>
        <v/>
      </c>
      <c r="D21" s="40">
        <f>IFERROR(D18/D19,0)</f>
        <v/>
      </c>
      <c r="E21" s="40">
        <f>IFERROR(E18/E19,0)</f>
        <v/>
      </c>
      <c r="F21" s="40">
        <f>IFERROR(F18/F19,0)</f>
        <v/>
      </c>
      <c r="G21" s="40">
        <f>IFERROR(G18/G19,0)</f>
        <v/>
      </c>
      <c r="H21" s="40">
        <f>IFERROR(H18/H19,0)</f>
        <v/>
      </c>
      <c r="I21" s="40">
        <f>IFERROR(I18/I19,0)</f>
        <v/>
      </c>
    </row>
    <row r="22">
      <c r="A22" s="39" t="inlineStr">
        <is>
          <t>Status</t>
        </is>
      </c>
      <c r="B22" s="29">
        <f>IF(B21&gt;=1,"FULLY STAFFED",IF(B21&gt;=0.75,"PARTIAL","UNDERSTAFFED"))</f>
        <v/>
      </c>
      <c r="C22" s="29">
        <f>IF(C21&gt;=1,"FULLY STAFFED",IF(C21&gt;=0.75,"PARTIAL","UNDERSTAFFED"))</f>
        <v/>
      </c>
      <c r="D22" s="29">
        <f>IF(D21&gt;=1,"FULLY STAFFED",IF(D21&gt;=0.75,"PARTIAL","UNDERSTAFFED"))</f>
        <v/>
      </c>
      <c r="E22" s="29">
        <f>IF(E21&gt;=1,"FULLY STAFFED",IF(E21&gt;=0.75,"PARTIAL","UNDERSTAFFED"))</f>
        <v/>
      </c>
      <c r="F22" s="29">
        <f>IF(F21&gt;=1,"FULLY STAFFED",IF(F21&gt;=0.75,"PARTIAL","UNDERSTAFFED"))</f>
        <v/>
      </c>
      <c r="G22" s="29">
        <f>IF(G21&gt;=1,"FULLY STAFFED",IF(G21&gt;=0.75,"PARTIAL","UNDERSTAFFED"))</f>
        <v/>
      </c>
      <c r="H22" s="29">
        <f>IF(H21&gt;=1,"FULLY STAFFED",IF(H21&gt;=0.75,"PARTIAL","UNDERSTAFFED"))</f>
        <v/>
      </c>
      <c r="I22" s="29">
        <f>IF(I21&gt;=1,"FULLY STAFFED",IF(I21&gt;=0.75,"PARTIAL","UNDERSTAFFED"))</f>
        <v/>
      </c>
    </row>
    <row r="24" ht="28" customHeight="1">
      <c r="A24" s="41" t="inlineStr">
        <is>
          <t xml:space="preserve">  TEAM SUMMARY METRICS</t>
        </is>
      </c>
      <c r="B24" s="42" t="n"/>
      <c r="C24" s="42" t="n"/>
      <c r="D24" s="42" t="n"/>
      <c r="E24" s="42" t="n"/>
      <c r="F24" s="42" t="n"/>
      <c r="G24" s="42" t="n"/>
      <c r="H24" s="42" t="n"/>
      <c r="I24" s="42" t="n"/>
      <c r="J24" s="42" t="n"/>
      <c r="K24" s="42" t="n"/>
      <c r="L24" s="42" t="n"/>
      <c r="M24" s="42" t="n"/>
    </row>
    <row r="26" ht="28" customHeight="1">
      <c r="A26" s="39" t="inlineStr">
        <is>
          <t>Total Team Available Hrs/Wk</t>
        </is>
      </c>
      <c r="B26" s="31">
        <f>SUM(C5:C14)</f>
        <v/>
      </c>
    </row>
    <row r="27" ht="28" customHeight="1">
      <c r="A27" s="39" t="inlineStr">
        <is>
          <t>Total Team Allocated Hrs/Wk</t>
        </is>
      </c>
      <c r="B27" s="31">
        <f>SUM(B5:B14)</f>
        <v/>
      </c>
    </row>
    <row r="28" ht="28" customHeight="1">
      <c r="A28" s="39" t="inlineStr">
        <is>
          <t>Team Net Available Hrs/Wk</t>
        </is>
      </c>
      <c r="B28" s="31">
        <f>SUM(D5:D14)</f>
        <v/>
      </c>
    </row>
    <row r="29" ht="28" customHeight="1">
      <c r="A29" s="39" t="inlineStr">
        <is>
          <t>Avg Team Utilization</t>
        </is>
      </c>
      <c r="B29" s="32">
        <f>IFERROR(B27/B26,0)</f>
        <v/>
      </c>
    </row>
    <row r="30" ht="28" customHeight="1">
      <c r="A30" s="39" t="inlineStr">
        <is>
          <t>Over-Allocated Resources</t>
        </is>
      </c>
      <c r="B30" s="31">
        <f>COUNTIF(E5:E14,"&gt;"&amp;CONFIG!B5)</f>
        <v/>
      </c>
    </row>
    <row r="31" ht="28" customHeight="1">
      <c r="A31" s="39" t="inlineStr">
        <is>
          <t>Under-Utilized Resources</t>
        </is>
      </c>
      <c r="B31" s="31">
        <f>COUNTIF(E5:E14,"&lt;50%")</f>
        <v/>
      </c>
    </row>
    <row r="32" ht="28" customHeight="1">
      <c r="A32" s="39" t="inlineStr">
        <is>
          <t>Total Resources</t>
        </is>
      </c>
      <c r="B32" s="31">
        <f>COUNTA(A5:A14)</f>
        <v/>
      </c>
    </row>
    <row r="33" ht="28" customHeight="1">
      <c r="A33" s="39" t="inlineStr">
        <is>
          <t>Active Projects</t>
        </is>
      </c>
      <c r="B33" s="31">
        <f>COUNTA(INPUT!D4:K4)</f>
        <v/>
      </c>
    </row>
    <row r="34" ht="28" customHeight="1">
      <c r="A34" s="39" t="inlineStr">
        <is>
          <t>Period Cost (Allocated Hrs)</t>
        </is>
      </c>
      <c r="B34" s="43">
        <f>SUMPRODUCT(B5:B14*CONFIG!B6,INPUT!C5:C14)</f>
        <v/>
      </c>
    </row>
    <row r="35" ht="28" customHeight="1">
      <c r="A35" s="39" t="inlineStr">
        <is>
          <t>Conflict Score</t>
        </is>
      </c>
      <c r="B35" s="32">
        <f>IFERROR(B30/B32,0)</f>
        <v/>
      </c>
    </row>
    <row r="36" ht="28" customHeight="1">
      <c r="A36" s="39" t="inlineStr">
        <is>
          <t>Health Status</t>
        </is>
      </c>
      <c r="B36" s="44">
        <f>IF(B35=0,"HEALTHY",IF(B35&lt;=0.2,"MANAGEABLE","CRITICAL"))</f>
        <v/>
      </c>
    </row>
  </sheetData>
  <mergeCells count="4">
    <mergeCell ref="A3:M3"/>
    <mergeCell ref="A16:M16"/>
    <mergeCell ref="A24:M24"/>
    <mergeCell ref="A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5" t="inlineStr">
        <is>
          <t>RESOURCE ALLOCATION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5" t="inlineStr">
        <is>
          <t xml:space="preserve">  TEAM OVERVIEW</t>
        </is>
      </c>
      <c r="B4" s="16" t="n"/>
      <c r="C4" s="16" t="n"/>
      <c r="D4" s="16" t="n"/>
      <c r="E4" s="16" t="n"/>
    </row>
    <row r="5" ht="32" customHeight="1">
      <c r="A5" s="26" t="inlineStr">
        <is>
          <t>Total Resources</t>
        </is>
      </c>
      <c r="B5" s="46">
        <f>LOGIC!B32</f>
        <v/>
      </c>
    </row>
    <row r="6" ht="32" customHeight="1">
      <c r="A6" s="26" t="inlineStr">
        <is>
          <t>Active Projects</t>
        </is>
      </c>
      <c r="B6" s="46">
        <f>LOGIC!B33</f>
        <v/>
      </c>
    </row>
    <row r="7" ht="32" customHeight="1">
      <c r="A7" s="26" t="inlineStr">
        <is>
          <t>Total Avail Hrs/Wk</t>
        </is>
      </c>
      <c r="B7" s="46">
        <f>LOGIC!B26</f>
        <v/>
      </c>
    </row>
    <row r="8" ht="32" customHeight="1">
      <c r="A8" s="26" t="inlineStr">
        <is>
          <t>Total Allocated Hrs/Wk</t>
        </is>
      </c>
      <c r="B8" s="46">
        <f>LOGIC!B27</f>
        <v/>
      </c>
    </row>
    <row r="9" ht="32" customHeight="1">
      <c r="A9" s="26" t="inlineStr">
        <is>
          <t>Net Available Hrs/Wk</t>
        </is>
      </c>
      <c r="B9" s="46">
        <f>LOGIC!B28</f>
        <v/>
      </c>
    </row>
    <row r="11" ht="28" customHeight="1">
      <c r="A11" s="37" t="inlineStr">
        <is>
          <t xml:space="preserve">  UTILIZATION &amp; CONFLICTS</t>
        </is>
      </c>
      <c r="B11" s="38" t="n"/>
      <c r="C11" s="38" t="n"/>
      <c r="D11" s="38" t="n"/>
      <c r="E11" s="38" t="n"/>
    </row>
    <row r="12" ht="32" customHeight="1">
      <c r="A12" s="26" t="inlineStr">
        <is>
          <t>Avg Team Utilization</t>
        </is>
      </c>
      <c r="B12" s="47">
        <f>LOGIC!B29</f>
        <v/>
      </c>
    </row>
    <row r="13" ht="32" customHeight="1">
      <c r="A13" s="26" t="inlineStr">
        <is>
          <t>Over-Allocated Resources</t>
        </is>
      </c>
      <c r="B13" s="46">
        <f>LOGIC!B30</f>
        <v/>
      </c>
    </row>
    <row r="14" ht="32" customHeight="1">
      <c r="A14" s="26" t="inlineStr">
        <is>
          <t>Under-Utilized Resources</t>
        </is>
      </c>
      <c r="B14" s="46">
        <f>LOGIC!B31</f>
        <v/>
      </c>
    </row>
    <row r="15" ht="32" customHeight="1">
      <c r="A15" s="26" t="inlineStr">
        <is>
          <t>Period Labor Cost</t>
        </is>
      </c>
      <c r="B15" s="48">
        <f>LOGIC!B34</f>
        <v/>
      </c>
    </row>
    <row r="16" ht="32" customHeight="1">
      <c r="A16" s="26" t="inlineStr">
        <is>
          <t>Allocation Health</t>
        </is>
      </c>
      <c r="B16" s="49">
        <f>LOGIC!B36</f>
        <v/>
      </c>
    </row>
    <row r="18" ht="28" customHeight="1">
      <c r="A18" s="41" t="inlineStr">
        <is>
          <t xml:space="preserve">  RESOURCE DETAIL</t>
        </is>
      </c>
      <c r="B18" s="42" t="n"/>
      <c r="C18" s="42" t="n"/>
      <c r="D18" s="42" t="n"/>
      <c r="E18" s="42" t="n"/>
    </row>
    <row r="19" ht="32" customHeight="1">
      <c r="A19" s="28" t="inlineStr">
        <is>
          <t>Resource</t>
        </is>
      </c>
      <c r="B19" s="28" t="inlineStr">
        <is>
          <t>Allocated</t>
        </is>
      </c>
      <c r="C19" s="28" t="inlineStr">
        <is>
          <t>Available</t>
        </is>
      </c>
      <c r="D19" s="28" t="inlineStr">
        <is>
          <t>Net</t>
        </is>
      </c>
      <c r="E19" s="28" t="inlineStr">
        <is>
          <t>Utilization</t>
        </is>
      </c>
    </row>
    <row r="20">
      <c r="A20" s="27">
        <f>LOGIC!A5</f>
        <v/>
      </c>
      <c r="B20" s="50">
        <f>LOGIC!B5</f>
        <v/>
      </c>
      <c r="C20" s="50">
        <f>LOGIC!C5</f>
        <v/>
      </c>
      <c r="D20" s="51">
        <f>LOGIC!D5</f>
        <v/>
      </c>
      <c r="E20" s="52">
        <f>LOGIC!E5</f>
        <v/>
      </c>
    </row>
    <row r="21">
      <c r="A21" s="29">
        <f>LOGIC!A6</f>
        <v/>
      </c>
      <c r="B21" s="30">
        <f>LOGIC!B6</f>
        <v/>
      </c>
      <c r="C21" s="30">
        <f>LOGIC!C6</f>
        <v/>
      </c>
      <c r="D21" s="31">
        <f>LOGIC!D6</f>
        <v/>
      </c>
      <c r="E21" s="32">
        <f>LOGIC!E6</f>
        <v/>
      </c>
    </row>
    <row r="22">
      <c r="A22" s="27">
        <f>LOGIC!A7</f>
        <v/>
      </c>
      <c r="B22" s="50">
        <f>LOGIC!B7</f>
        <v/>
      </c>
      <c r="C22" s="50">
        <f>LOGIC!C7</f>
        <v/>
      </c>
      <c r="D22" s="51">
        <f>LOGIC!D7</f>
        <v/>
      </c>
      <c r="E22" s="52">
        <f>LOGIC!E7</f>
        <v/>
      </c>
    </row>
    <row r="23">
      <c r="A23" s="29">
        <f>LOGIC!A8</f>
        <v/>
      </c>
      <c r="B23" s="30">
        <f>LOGIC!B8</f>
        <v/>
      </c>
      <c r="C23" s="30">
        <f>LOGIC!C8</f>
        <v/>
      </c>
      <c r="D23" s="31">
        <f>LOGIC!D8</f>
        <v/>
      </c>
      <c r="E23" s="32">
        <f>LOGIC!E8</f>
        <v/>
      </c>
    </row>
    <row r="24">
      <c r="A24" s="27">
        <f>LOGIC!A9</f>
        <v/>
      </c>
      <c r="B24" s="50">
        <f>LOGIC!B9</f>
        <v/>
      </c>
      <c r="C24" s="50">
        <f>LOGIC!C9</f>
        <v/>
      </c>
      <c r="D24" s="51">
        <f>LOGIC!D9</f>
        <v/>
      </c>
      <c r="E24" s="52">
        <f>LOGIC!E9</f>
        <v/>
      </c>
    </row>
    <row r="25">
      <c r="A25" s="29">
        <f>LOGIC!A10</f>
        <v/>
      </c>
      <c r="B25" s="30">
        <f>LOGIC!B10</f>
        <v/>
      </c>
      <c r="C25" s="30">
        <f>LOGIC!C10</f>
        <v/>
      </c>
      <c r="D25" s="31">
        <f>LOGIC!D10</f>
        <v/>
      </c>
      <c r="E25" s="32">
        <f>LOGIC!E10</f>
        <v/>
      </c>
    </row>
    <row r="26">
      <c r="A26" s="27">
        <f>LOGIC!A11</f>
        <v/>
      </c>
      <c r="B26" s="50">
        <f>LOGIC!B11</f>
        <v/>
      </c>
      <c r="C26" s="50">
        <f>LOGIC!C11</f>
        <v/>
      </c>
      <c r="D26" s="51">
        <f>LOGIC!D11</f>
        <v/>
      </c>
      <c r="E26" s="52">
        <f>LOGIC!E11</f>
        <v/>
      </c>
    </row>
    <row r="27">
      <c r="A27" s="29">
        <f>LOGIC!A12</f>
        <v/>
      </c>
      <c r="B27" s="30">
        <f>LOGIC!B12</f>
        <v/>
      </c>
      <c r="C27" s="30">
        <f>LOGIC!C12</f>
        <v/>
      </c>
      <c r="D27" s="31">
        <f>LOGIC!D12</f>
        <v/>
      </c>
      <c r="E27" s="32">
        <f>LOGIC!E12</f>
        <v/>
      </c>
    </row>
    <row r="28">
      <c r="A28" s="27">
        <f>LOGIC!A13</f>
        <v/>
      </c>
      <c r="B28" s="50">
        <f>LOGIC!B13</f>
        <v/>
      </c>
      <c r="C28" s="50">
        <f>LOGIC!C13</f>
        <v/>
      </c>
      <c r="D28" s="51">
        <f>LOGIC!D13</f>
        <v/>
      </c>
      <c r="E28" s="52">
        <f>LOGIC!E13</f>
        <v/>
      </c>
    </row>
    <row r="29">
      <c r="A29" s="29">
        <f>LOGIC!A14</f>
        <v/>
      </c>
      <c r="B29" s="30">
        <f>LOGIC!B14</f>
        <v/>
      </c>
      <c r="C29" s="30">
        <f>LOGIC!C14</f>
        <v/>
      </c>
      <c r="D29" s="31">
        <f>LOGIC!D14</f>
        <v/>
      </c>
      <c r="E29" s="32">
        <f>LOGIC!E14</f>
        <v/>
      </c>
    </row>
    <row r="31" ht="24" customHeight="1">
      <c r="A31" s="53" t="inlineStr">
        <is>
          <t>RangeLead.com  |  Premium B2B Lead Data  |  Free Download — rangelead.com/free-tools</t>
        </is>
      </c>
    </row>
  </sheetData>
  <mergeCells count="6">
    <mergeCell ref="A4:E4"/>
    <mergeCell ref="A2:E2"/>
    <mergeCell ref="A11:E11"/>
    <mergeCell ref="A1:E1"/>
    <mergeCell ref="A31:E31"/>
    <mergeCell ref="A18:E18"/>
  </mergeCells>
  <conditionalFormatting sqref="B16">
    <cfRule type="cellIs" priority="1" operator="equal" dxfId="0">
      <formula>"HEALTHY"</formula>
    </cfRule>
    <cfRule type="cellIs" priority="2" operator="equal" dxfId="1">
      <formula>"MANAGEABLE"</formula>
    </cfRule>
    <cfRule type="cellIs" priority="3" operator="equal" dxfId="2">
      <formula>"CRITICAL"</formula>
    </cfRule>
  </conditionalFormatting>
  <conditionalFormatting sqref="E20:E29">
    <cfRule type="cellIs" priority="4" operator="greaterThanOrEqual" dxfId="0">
      <formula>0.85</formula>
    </cfRule>
    <cfRule type="cellIs" priority="5" operator="between" dxfId="1">
      <formula>0.5</formula>
      <formula>0.849</formula>
    </cfRule>
    <cfRule type="cellIs" priority="6" operator="lessThan" dxfId="2">
      <formula>0.5</formula>
    </cfRule>
  </conditionalFormatting>
  <conditionalFormatting sqref="D20:D29">
    <cfRule type="cellIs" priority="7" operator="greaterThan" dxfId="0">
      <formula>0</formula>
    </cfRule>
    <cfRule type="cellIs" priority="8" operator="lessThan" dxfId="2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