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%"/>
    <numFmt numFmtId="167" formatCode="0.0x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8" fillId="7" borderId="0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9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12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165" fontId="13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13" fillId="11" borderId="1" applyAlignment="1" pivotButton="0" quotePrefix="0" xfId="0">
      <alignment horizontal="center" vertical="center"/>
    </xf>
    <xf numFmtId="3" fontId="13" fillId="11" borderId="1" applyAlignment="1" pivotButton="0" quotePrefix="0" xfId="0">
      <alignment horizontal="center" vertical="center"/>
    </xf>
    <xf numFmtId="3" fontId="12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FIXED VS VARIABLE COST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Classify your costs as fixed or variable, then analyze your cost structure. Calculate contribution margin, operating leverage, break-even point, and model behavior at different volume levels.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Cost items classified as Fixed or Variable</t>
        </is>
      </c>
    </row>
    <row r="9" ht="22" customHeight="1">
      <c r="A9" s="6" t="inlineStr">
        <is>
          <t xml:space="preserve">  • Monthly amount for each cost</t>
        </is>
      </c>
    </row>
    <row r="10" ht="22" customHeight="1">
      <c r="A10" s="6" t="inlineStr">
        <is>
          <t xml:space="preserve">  • Revenue per unit and current unit volume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Fixed vs Variable cost ratio</t>
        </is>
      </c>
    </row>
    <row r="14" ht="22" customHeight="1">
      <c r="A14" s="6" t="inlineStr">
        <is>
          <t xml:space="preserve">  • Contribution margin (per unit and %)</t>
        </is>
      </c>
    </row>
    <row r="15" ht="22" customHeight="1">
      <c r="A15" s="6" t="inlineStr">
        <is>
          <t xml:space="preserve">  • Operating leverage</t>
        </is>
      </c>
    </row>
    <row r="16" ht="22" customHeight="1">
      <c r="A16" s="6" t="inlineStr">
        <is>
          <t xml:space="preserve">  • Break-even point (units and revenue)</t>
        </is>
      </c>
    </row>
    <row r="17" ht="22" customHeight="1">
      <c r="A17" s="6" t="inlineStr">
        <is>
          <t xml:space="preserve">  • Cost behavior at 50%, 75%, 100%, 125%, 150% volume</t>
        </is>
      </c>
    </row>
    <row r="19">
      <c r="A19" s="5" t="inlineStr">
        <is>
          <t>DO NOT EDIT</t>
        </is>
      </c>
    </row>
    <row r="20" ht="22" customHeight="1">
      <c r="A20" s="6" t="inlineStr">
        <is>
          <t xml:space="preserve">  • LOGIC sheet — contains all calculations</t>
        </is>
      </c>
    </row>
    <row r="21" ht="22" customHeight="1">
      <c r="A21" s="6" t="inlineStr">
        <is>
          <t xml:space="preserve">  • OUTPUT sheet — displays results from LOGIC</t>
        </is>
      </c>
    </row>
    <row r="22" ht="22" customHeight="1">
      <c r="A22" s="6" t="inlineStr">
        <is>
          <t xml:space="preserve">  • CONFIG sheet — contains constants and rates</t>
        </is>
      </c>
    </row>
    <row r="24">
      <c r="A24" s="5" t="inlineStr">
        <is>
          <t>HOW TO USE</t>
        </is>
      </c>
    </row>
    <row r="25" ht="22" customHeight="1">
      <c r="A25" s="6" t="inlineStr">
        <is>
          <t xml:space="preserve">  • Go to the INPUT sheet and fill in the yellow-highlighted cells</t>
        </is>
      </c>
    </row>
    <row r="26" ht="22" customHeight="1">
      <c r="A26" s="6" t="inlineStr">
        <is>
          <t xml:space="preserve">  • Results auto-calculate instantly on the OUTPUT sheet</t>
        </is>
      </c>
    </row>
    <row r="27" ht="22" customHeight="1">
      <c r="A27" s="6" t="inlineStr">
        <is>
          <t xml:space="preserve">  • Adjust CONFIG values only if you understand the assumptions</t>
        </is>
      </c>
    </row>
  </sheetData>
  <mergeCells count="17">
    <mergeCell ref="A20:B20"/>
    <mergeCell ref="A21:B21"/>
    <mergeCell ref="A2:B2"/>
    <mergeCell ref="A16:B16"/>
    <mergeCell ref="A15:B15"/>
    <mergeCell ref="A26:B26"/>
    <mergeCell ref="A25:B25"/>
    <mergeCell ref="A10:B10"/>
    <mergeCell ref="A5:B5"/>
    <mergeCell ref="A13:B13"/>
    <mergeCell ref="A14:B14"/>
    <mergeCell ref="A1:B1"/>
    <mergeCell ref="A17:B17"/>
    <mergeCell ref="A9:B9"/>
    <mergeCell ref="A27:B27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Revenue Per Unit</t>
        </is>
      </c>
      <c r="B3" s="10" t="n">
        <v>50</v>
      </c>
      <c r="C3" s="11" t="inlineStr">
        <is>
          <t>Price charged per unit sold</t>
        </is>
      </c>
    </row>
    <row r="4" ht="26" customHeight="1">
      <c r="A4" s="9" t="inlineStr">
        <is>
          <t>Current Monthly Units</t>
        </is>
      </c>
      <c r="B4" s="12" t="n">
        <v>2000</v>
      </c>
      <c r="C4" s="11" t="inlineStr">
        <is>
          <t>Current monthly sales volume</t>
        </is>
      </c>
    </row>
    <row r="5" ht="26" customHeight="1">
      <c r="A5" s="9" t="inlineStr">
        <is>
          <t>Target Profit Margin</t>
        </is>
      </c>
      <c r="B5" s="13" t="n">
        <v>0.2</v>
      </c>
      <c r="C5" s="11" t="inlineStr">
        <is>
          <t>Desired net profit margin</t>
        </is>
      </c>
    </row>
    <row r="6" ht="26" customHeight="1">
      <c r="A6" s="9" t="inlineStr">
        <is>
          <t>Growth Rate (Annual)</t>
        </is>
      </c>
      <c r="B6" s="13" t="n">
        <v>0.15</v>
      </c>
      <c r="C6" s="11" t="inlineStr">
        <is>
          <t>Expected annual volume growth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30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COST ITEMS — Enter in yellow cells</t>
        </is>
      </c>
      <c r="B1" s="15" t="n"/>
      <c r="C1" s="15" t="n"/>
      <c r="D1" s="15" t="n"/>
    </row>
    <row r="3" ht="32" customHeight="1">
      <c r="A3" s="16" t="inlineStr">
        <is>
          <t>#</t>
        </is>
      </c>
      <c r="B3" s="16" t="inlineStr">
        <is>
          <t>Cost Item</t>
        </is>
      </c>
      <c r="C3" s="16" t="inlineStr">
        <is>
          <t>Type (F/V)</t>
        </is>
      </c>
      <c r="D3" s="16" t="inlineStr">
        <is>
          <t>Monthly Amount ($)</t>
        </is>
      </c>
    </row>
    <row r="4">
      <c r="A4" s="17" t="n">
        <v>1</v>
      </c>
      <c r="B4" s="18" t="inlineStr">
        <is>
          <t>Office Rent</t>
        </is>
      </c>
      <c r="C4" s="19" t="inlineStr">
        <is>
          <t>F</t>
        </is>
      </c>
      <c r="D4" s="20" t="n">
        <v>5000</v>
      </c>
    </row>
    <row r="5">
      <c r="A5" s="17" t="n">
        <v>2</v>
      </c>
      <c r="B5" s="18" t="inlineStr">
        <is>
          <t>Salaries (Admin)</t>
        </is>
      </c>
      <c r="C5" s="19" t="inlineStr">
        <is>
          <t>F</t>
        </is>
      </c>
      <c r="D5" s="20" t="n">
        <v>18000</v>
      </c>
    </row>
    <row r="6">
      <c r="A6" s="17" t="n">
        <v>3</v>
      </c>
      <c r="B6" s="18" t="inlineStr">
        <is>
          <t>Insurance</t>
        </is>
      </c>
      <c r="C6" s="19" t="inlineStr">
        <is>
          <t>F</t>
        </is>
      </c>
      <c r="D6" s="20" t="n">
        <v>1200</v>
      </c>
    </row>
    <row r="7">
      <c r="A7" s="17" t="n">
        <v>4</v>
      </c>
      <c r="B7" s="18" t="inlineStr">
        <is>
          <t>Software Licenses</t>
        </is>
      </c>
      <c r="C7" s="19" t="inlineStr">
        <is>
          <t>F</t>
        </is>
      </c>
      <c r="D7" s="20" t="n">
        <v>800</v>
      </c>
    </row>
    <row r="8">
      <c r="A8" s="17" t="n">
        <v>5</v>
      </c>
      <c r="B8" s="18" t="inlineStr">
        <is>
          <t>Equipment Depreciation</t>
        </is>
      </c>
      <c r="C8" s="19" t="inlineStr">
        <is>
          <t>F</t>
        </is>
      </c>
      <c r="D8" s="20" t="n">
        <v>1500</v>
      </c>
    </row>
    <row r="9">
      <c r="A9" s="17" t="n">
        <v>6</v>
      </c>
      <c r="B9" s="18" t="inlineStr">
        <is>
          <t>Loan Payments</t>
        </is>
      </c>
      <c r="C9" s="19" t="inlineStr">
        <is>
          <t>F</t>
        </is>
      </c>
      <c r="D9" s="20" t="n">
        <v>2000</v>
      </c>
    </row>
    <row r="10">
      <c r="A10" s="17" t="n">
        <v>7</v>
      </c>
      <c r="B10" s="18" t="inlineStr">
        <is>
          <t>Raw Materials</t>
        </is>
      </c>
      <c r="C10" s="19" t="inlineStr">
        <is>
          <t>V</t>
        </is>
      </c>
      <c r="D10" s="21" t="n">
        <v>12</v>
      </c>
    </row>
    <row r="11">
      <c r="A11" s="17" t="n">
        <v>8</v>
      </c>
      <c r="B11" s="18" t="inlineStr">
        <is>
          <t>Direct Labor (Production)</t>
        </is>
      </c>
      <c r="C11" s="19" t="inlineStr">
        <is>
          <t>V</t>
        </is>
      </c>
      <c r="D11" s="21" t="n">
        <v>8</v>
      </c>
    </row>
    <row r="12">
      <c r="A12" s="17" t="n">
        <v>9</v>
      </c>
      <c r="B12" s="18" t="inlineStr">
        <is>
          <t>Shipping &amp; Fulfillment</t>
        </is>
      </c>
      <c r="C12" s="19" t="inlineStr">
        <is>
          <t>V</t>
        </is>
      </c>
      <c r="D12" s="21" t="n">
        <v>5</v>
      </c>
    </row>
    <row r="13">
      <c r="A13" s="17" t="n">
        <v>10</v>
      </c>
      <c r="B13" s="18" t="inlineStr">
        <is>
          <t>Sales Commissions</t>
        </is>
      </c>
      <c r="C13" s="19" t="inlineStr">
        <is>
          <t>V</t>
        </is>
      </c>
      <c r="D13" s="21" t="n">
        <v>3</v>
      </c>
    </row>
    <row r="14">
      <c r="A14" s="17" t="n">
        <v>11</v>
      </c>
      <c r="B14" s="18" t="inlineStr">
        <is>
          <t>Payment Processing</t>
        </is>
      </c>
      <c r="C14" s="19" t="inlineStr">
        <is>
          <t>V</t>
        </is>
      </c>
      <c r="D14" s="21" t="n">
        <v>1.5</v>
      </c>
    </row>
    <row r="15">
      <c r="A15" s="17" t="n">
        <v>12</v>
      </c>
      <c r="B15" s="18" t="inlineStr">
        <is>
          <t>Packaging</t>
        </is>
      </c>
      <c r="C15" s="19" t="inlineStr">
        <is>
          <t>V</t>
        </is>
      </c>
      <c r="D15" s="21" t="n">
        <v>2</v>
      </c>
    </row>
    <row r="16">
      <c r="A16" s="17" t="n">
        <v>13</v>
      </c>
      <c r="B16" s="18" t="n"/>
      <c r="C16" s="19" t="n"/>
      <c r="D16" s="21" t="n"/>
    </row>
    <row r="17">
      <c r="A17" s="17" t="n">
        <v>14</v>
      </c>
      <c r="B17" s="18" t="n"/>
      <c r="C17" s="19" t="n"/>
      <c r="D17" s="21" t="n"/>
    </row>
    <row r="18">
      <c r="A18" s="17" t="n">
        <v>15</v>
      </c>
      <c r="B18" s="18" t="n"/>
      <c r="C18" s="19" t="n"/>
      <c r="D18" s="21" t="n"/>
    </row>
    <row r="19">
      <c r="A19" s="17" t="n">
        <v>16</v>
      </c>
      <c r="B19" s="18" t="n"/>
      <c r="C19" s="19" t="n"/>
      <c r="D19" s="21" t="n"/>
    </row>
    <row r="20">
      <c r="A20" s="17" t="n">
        <v>17</v>
      </c>
      <c r="B20" s="18" t="n"/>
      <c r="C20" s="19" t="n"/>
      <c r="D20" s="21" t="n"/>
    </row>
    <row r="21">
      <c r="A21" s="17" t="n">
        <v>18</v>
      </c>
      <c r="B21" s="18" t="n"/>
      <c r="C21" s="19" t="n"/>
      <c r="D21" s="21" t="n"/>
    </row>
    <row r="22">
      <c r="A22" s="17" t="n">
        <v>19</v>
      </c>
      <c r="B22" s="18" t="n"/>
      <c r="C22" s="19" t="n"/>
      <c r="D22" s="21" t="n"/>
    </row>
    <row r="23">
      <c r="A23" s="17" t="n">
        <v>20</v>
      </c>
      <c r="B23" s="18" t="n"/>
      <c r="C23" s="19" t="n"/>
      <c r="D23" s="21" t="n"/>
    </row>
    <row r="24">
      <c r="A24" s="17" t="n">
        <v>21</v>
      </c>
      <c r="B24" s="18" t="n"/>
      <c r="C24" s="19" t="n"/>
      <c r="D24" s="21" t="n"/>
    </row>
    <row r="25">
      <c r="A25" s="17" t="n">
        <v>22</v>
      </c>
      <c r="B25" s="18" t="n"/>
      <c r="C25" s="19" t="n"/>
      <c r="D25" s="21" t="n"/>
    </row>
    <row r="26">
      <c r="A26" s="17" t="n">
        <v>23</v>
      </c>
      <c r="B26" s="18" t="n"/>
      <c r="C26" s="19" t="n"/>
      <c r="D26" s="21" t="n"/>
    </row>
    <row r="27">
      <c r="A27" s="17" t="n">
        <v>24</v>
      </c>
      <c r="B27" s="18" t="n"/>
      <c r="C27" s="19" t="n"/>
      <c r="D27" s="21" t="n"/>
    </row>
    <row r="28">
      <c r="A28" s="17" t="n">
        <v>25</v>
      </c>
      <c r="B28" s="18" t="n"/>
      <c r="C28" s="19" t="n"/>
      <c r="D28" s="21" t="n"/>
    </row>
    <row r="30">
      <c r="B30" s="22" t="inlineStr">
        <is>
          <t>Type "F" for Fixed, "V" for Variable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4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</row>
    <row r="3" ht="28" customHeight="1">
      <c r="A3" s="25" t="inlineStr">
        <is>
          <t xml:space="preserve">  COST STRUCTURE</t>
        </is>
      </c>
      <c r="B3" s="26" t="n"/>
      <c r="C3" s="26" t="n"/>
      <c r="D3" s="26" t="n"/>
      <c r="E3" s="26" t="n"/>
      <c r="F3" s="26" t="n"/>
    </row>
    <row r="5" ht="28" customHeight="1">
      <c r="A5" s="27" t="inlineStr">
        <is>
          <t>Total Fixed Costs (Monthly)</t>
        </is>
      </c>
      <c r="B5" s="28">
        <f>SUMPRODUCT((INPUT!C4:C28="F")*INPUT!D4:D28)</f>
        <v/>
      </c>
    </row>
    <row r="6" ht="28" customHeight="1">
      <c r="A6" s="27" t="inlineStr">
        <is>
          <t>Variable Cost Per Unit</t>
        </is>
      </c>
      <c r="B6" s="29">
        <f>SUMPRODUCT((INPUT!C4:C28="V")*INPUT!D4:D28)</f>
        <v/>
      </c>
    </row>
    <row r="7" ht="28" customHeight="1">
      <c r="A7" s="27" t="inlineStr">
        <is>
          <t>Total Variable Costs (Monthly)</t>
        </is>
      </c>
      <c r="B7" s="28">
        <f>B6*CONFIG!B4</f>
        <v/>
      </c>
    </row>
    <row r="8" ht="28" customHeight="1">
      <c r="A8" s="27" t="inlineStr">
        <is>
          <t>Total Costs (Monthly)</t>
        </is>
      </c>
      <c r="B8" s="28">
        <f>B5+B7</f>
        <v/>
      </c>
    </row>
    <row r="9" ht="28" customHeight="1">
      <c r="A9" s="27" t="inlineStr">
        <is>
          <t>Fixed Cost Ratio</t>
        </is>
      </c>
      <c r="B9" s="30">
        <f>IFERROR(B5/B8,0)</f>
        <v/>
      </c>
    </row>
    <row r="10" ht="28" customHeight="1">
      <c r="A10" s="27" t="inlineStr">
        <is>
          <t>Variable Cost Ratio</t>
        </is>
      </c>
      <c r="B10" s="30">
        <f>IFERROR(B7/B8,0)</f>
        <v/>
      </c>
    </row>
    <row r="11" ht="28" customHeight="1">
      <c r="A11" s="27" t="inlineStr">
        <is>
          <t>Fixed Cost Items</t>
        </is>
      </c>
      <c r="B11" s="31">
        <f>COUNTIF(INPUT!C4:C28,"F")</f>
        <v/>
      </c>
    </row>
    <row r="12" ht="28" customHeight="1">
      <c r="A12" s="27" t="inlineStr">
        <is>
          <t>Variable Cost Items</t>
        </is>
      </c>
      <c r="B12" s="31">
        <f>COUNTIF(INPUT!C4:C28,"V")</f>
        <v/>
      </c>
    </row>
    <row r="14" ht="28" customHeight="1">
      <c r="A14" s="25" t="inlineStr">
        <is>
          <t xml:space="preserve">  CONTRIBUTION MARGIN &amp; BREAK-EVEN</t>
        </is>
      </c>
      <c r="B14" s="26" t="n"/>
      <c r="C14" s="26" t="n"/>
      <c r="D14" s="26" t="n"/>
      <c r="E14" s="26" t="n"/>
      <c r="F14" s="26" t="n"/>
    </row>
    <row r="16" ht="28" customHeight="1">
      <c r="A16" s="27" t="inlineStr">
        <is>
          <t>Revenue Per Unit</t>
        </is>
      </c>
      <c r="B16" s="29">
        <f>CONFIG!B3</f>
        <v/>
      </c>
    </row>
    <row r="17" ht="28" customHeight="1">
      <c r="A17" s="27" t="inlineStr">
        <is>
          <t>Contribution Margin Per Unit</t>
        </is>
      </c>
      <c r="B17" s="29">
        <f>B16-B6</f>
        <v/>
      </c>
    </row>
    <row r="18" ht="28" customHeight="1">
      <c r="A18" s="27" t="inlineStr">
        <is>
          <t>Contribution Margin %</t>
        </is>
      </c>
      <c r="B18" s="30">
        <f>IFERROR(B17/B16,0)</f>
        <v/>
      </c>
    </row>
    <row r="19" ht="28" customHeight="1">
      <c r="A19" s="27" t="inlineStr">
        <is>
          <t>Total Revenue (Current)</t>
        </is>
      </c>
      <c r="B19" s="28">
        <f>B16*CONFIG!B4</f>
        <v/>
      </c>
    </row>
    <row r="20" ht="28" customHeight="1">
      <c r="A20" s="27" t="inlineStr">
        <is>
          <t>Total Contribution Margin</t>
        </is>
      </c>
      <c r="B20" s="28">
        <f>B17*CONFIG!B4</f>
        <v/>
      </c>
    </row>
    <row r="21" ht="28" customHeight="1">
      <c r="A21" s="27" t="inlineStr">
        <is>
          <t>Net Profit (Monthly)</t>
        </is>
      </c>
      <c r="B21" s="28">
        <f>B20-B5</f>
        <v/>
      </c>
    </row>
    <row r="22" ht="28" customHeight="1">
      <c r="A22" s="27" t="inlineStr">
        <is>
          <t>Net Profit Margin</t>
        </is>
      </c>
      <c r="B22" s="30">
        <f>IFERROR(B21/B19,0)</f>
        <v/>
      </c>
    </row>
    <row r="23" ht="28" customHeight="1">
      <c r="A23" s="27" t="inlineStr">
        <is>
          <t>Break-Even Units</t>
        </is>
      </c>
      <c r="B23" s="31">
        <f>IFERROR(ROUNDUP(B5/B17,0),0)</f>
        <v/>
      </c>
    </row>
    <row r="24" ht="28" customHeight="1">
      <c r="A24" s="27" t="inlineStr">
        <is>
          <t>Break-Even Revenue</t>
        </is>
      </c>
      <c r="B24" s="28">
        <f>B23*B16</f>
        <v/>
      </c>
    </row>
    <row r="25" ht="28" customHeight="1">
      <c r="A25" s="27" t="inlineStr">
        <is>
          <t>Margin of Safety (Units)</t>
        </is>
      </c>
      <c r="B25" s="31">
        <f>CONFIG!B4-B23</f>
        <v/>
      </c>
    </row>
    <row r="26" ht="28" customHeight="1">
      <c r="A26" s="27" t="inlineStr">
        <is>
          <t>Margin of Safety (%)</t>
        </is>
      </c>
      <c r="B26" s="30">
        <f>IFERROR(B25/CONFIG!B4,0)</f>
        <v/>
      </c>
    </row>
    <row r="28" ht="28" customHeight="1">
      <c r="A28" s="27" t="inlineStr">
        <is>
          <t>Operating Leverage</t>
        </is>
      </c>
      <c r="B28" s="32">
        <f>IFERROR(B20/B21,0)</f>
        <v/>
      </c>
    </row>
    <row r="29" ht="28" customHeight="1">
      <c r="A29" s="27" t="inlineStr">
        <is>
          <t>Profit Status</t>
        </is>
      </c>
      <c r="B29" s="33">
        <f>IF(B21&gt;0,"PROFITABLE",IF(B21=0,"BREAK-EVEN","LOSS"))</f>
        <v/>
      </c>
    </row>
    <row r="30" ht="28" customHeight="1">
      <c r="A30" s="27" t="inlineStr">
        <is>
          <t>Target Profit Volume</t>
        </is>
      </c>
      <c r="B30" s="31">
        <f>IFERROR(ROUNDUP((B5+CONFIG!B5*B16*CONFIG!B4)/B17,0),0)</f>
        <v/>
      </c>
    </row>
    <row r="32" ht="28" customHeight="1">
      <c r="A32" s="25" t="inlineStr">
        <is>
          <t xml:space="preserve">  VOLUME SCENARIOS</t>
        </is>
      </c>
      <c r="B32" s="26" t="n"/>
      <c r="C32" s="26" t="n"/>
      <c r="D32" s="26" t="n"/>
      <c r="E32" s="26" t="n"/>
      <c r="F32" s="26" t="n"/>
    </row>
    <row r="33" ht="32" customHeight="1">
      <c r="A33" s="16" t="inlineStr">
        <is>
          <t>Volume Level</t>
        </is>
      </c>
      <c r="B33" s="16" t="inlineStr">
        <is>
          <t>Units</t>
        </is>
      </c>
      <c r="C33" s="16" t="inlineStr">
        <is>
          <t>Revenue</t>
        </is>
      </c>
      <c r="D33" s="16" t="inlineStr">
        <is>
          <t>Total Cost</t>
        </is>
      </c>
      <c r="E33" s="16" t="inlineStr">
        <is>
          <t>Profit</t>
        </is>
      </c>
      <c r="F33" s="16" t="inlineStr">
        <is>
          <t>Margin</t>
        </is>
      </c>
    </row>
    <row r="34">
      <c r="A34" s="34" t="n">
        <v>0.5</v>
      </c>
      <c r="B34" s="35">
        <f>ROUND(CONFIG!B4*A34,0)</f>
        <v/>
      </c>
      <c r="C34" s="36">
        <f>B34*CONFIG!B3</f>
        <v/>
      </c>
      <c r="D34" s="36">
        <f>B5+B6*B34</f>
        <v/>
      </c>
      <c r="E34" s="28">
        <f>C34-D34</f>
        <v/>
      </c>
      <c r="F34" s="37">
        <f>IFERROR(E34/C34,0)</f>
        <v/>
      </c>
    </row>
    <row r="35">
      <c r="A35" s="34" t="n">
        <v>0.75</v>
      </c>
      <c r="B35" s="35">
        <f>ROUND(CONFIG!B4*A35,0)</f>
        <v/>
      </c>
      <c r="C35" s="36">
        <f>B35*CONFIG!B3</f>
        <v/>
      </c>
      <c r="D35" s="36">
        <f>B5+B6*B35</f>
        <v/>
      </c>
      <c r="E35" s="28">
        <f>C35-D35</f>
        <v/>
      </c>
      <c r="F35" s="37">
        <f>IFERROR(E35/C35,0)</f>
        <v/>
      </c>
    </row>
    <row r="36">
      <c r="A36" s="34" t="n">
        <v>1</v>
      </c>
      <c r="B36" s="35">
        <f>ROUND(CONFIG!B4*A36,0)</f>
        <v/>
      </c>
      <c r="C36" s="36">
        <f>B36*CONFIG!B3</f>
        <v/>
      </c>
      <c r="D36" s="36">
        <f>B5+B6*B36</f>
        <v/>
      </c>
      <c r="E36" s="28">
        <f>C36-D36</f>
        <v/>
      </c>
      <c r="F36" s="37">
        <f>IFERROR(E36/C36,0)</f>
        <v/>
      </c>
    </row>
    <row r="37">
      <c r="A37" s="34" t="n">
        <v>1.25</v>
      </c>
      <c r="B37" s="35">
        <f>ROUND(CONFIG!B4*A37,0)</f>
        <v/>
      </c>
      <c r="C37" s="36">
        <f>B37*CONFIG!B3</f>
        <v/>
      </c>
      <c r="D37" s="36">
        <f>B5+B6*B37</f>
        <v/>
      </c>
      <c r="E37" s="28">
        <f>C37-D37</f>
        <v/>
      </c>
      <c r="F37" s="37">
        <f>IFERROR(E37/C37,0)</f>
        <v/>
      </c>
    </row>
    <row r="38">
      <c r="A38" s="34" t="n">
        <v>1.5</v>
      </c>
      <c r="B38" s="35">
        <f>ROUND(CONFIG!B4*A38,0)</f>
        <v/>
      </c>
      <c r="C38" s="36">
        <f>B38*CONFIG!B3</f>
        <v/>
      </c>
      <c r="D38" s="36">
        <f>B5+B6*B38</f>
        <v/>
      </c>
      <c r="E38" s="28">
        <f>C38-D38</f>
        <v/>
      </c>
      <c r="F38" s="37">
        <f>IFERROR(E38/C38,0)</f>
        <v/>
      </c>
    </row>
    <row r="39">
      <c r="A39" s="34" t="n">
        <v>1.75</v>
      </c>
      <c r="B39" s="35">
        <f>ROUND(CONFIG!B4*A39,0)</f>
        <v/>
      </c>
      <c r="C39" s="36">
        <f>B39*CONFIG!B3</f>
        <v/>
      </c>
      <c r="D39" s="36">
        <f>B5+B6*B39</f>
        <v/>
      </c>
      <c r="E39" s="28">
        <f>C39-D39</f>
        <v/>
      </c>
      <c r="F39" s="37">
        <f>IFERROR(E39/C39,0)</f>
        <v/>
      </c>
    </row>
    <row r="40">
      <c r="A40" s="34" t="n">
        <v>2</v>
      </c>
      <c r="B40" s="35">
        <f>ROUND(CONFIG!B4*A40,0)</f>
        <v/>
      </c>
      <c r="C40" s="36">
        <f>B40*CONFIG!B3</f>
        <v/>
      </c>
      <c r="D40" s="36">
        <f>B5+B6*B40</f>
        <v/>
      </c>
      <c r="E40" s="28">
        <f>C40-D40</f>
        <v/>
      </c>
      <c r="F40" s="37">
        <f>IFERROR(E40/C40,0)</f>
        <v/>
      </c>
    </row>
  </sheetData>
  <mergeCells count="4">
    <mergeCell ref="A3:F3"/>
    <mergeCell ref="A14:F14"/>
    <mergeCell ref="A1:F1"/>
    <mergeCell ref="A32:F3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8" t="inlineStr">
        <is>
          <t>FIXED VS VARIABLE COST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39" t="inlineStr">
        <is>
          <t xml:space="preserve">  COST STRUCTURE</t>
        </is>
      </c>
      <c r="B4" s="40" t="n"/>
      <c r="C4" s="40" t="n"/>
      <c r="D4" s="40" t="n"/>
      <c r="E4" s="40" t="n"/>
    </row>
    <row r="5" ht="32" customHeight="1">
      <c r="A5" s="41" t="inlineStr">
        <is>
          <t>Total Fixed Costs</t>
        </is>
      </c>
      <c r="B5" s="42">
        <f>LOGIC!B5</f>
        <v/>
      </c>
    </row>
    <row r="6" ht="32" customHeight="1">
      <c r="A6" s="41" t="inlineStr">
        <is>
          <t>Variable Cost Per Unit</t>
        </is>
      </c>
      <c r="B6" s="43">
        <f>LOGIC!B6</f>
        <v/>
      </c>
    </row>
    <row r="7" ht="32" customHeight="1">
      <c r="A7" s="41" t="inlineStr">
        <is>
          <t>Total Variable Costs</t>
        </is>
      </c>
      <c r="B7" s="42">
        <f>LOGIC!B7</f>
        <v/>
      </c>
    </row>
    <row r="8" ht="32" customHeight="1">
      <c r="A8" s="41" t="inlineStr">
        <is>
          <t>Total Monthly Costs</t>
        </is>
      </c>
      <c r="B8" s="44">
        <f>LOGIC!B8</f>
        <v/>
      </c>
    </row>
    <row r="9" ht="32" customHeight="1">
      <c r="A9" s="41" t="inlineStr">
        <is>
          <t>Fixed Cost Ratio</t>
        </is>
      </c>
      <c r="B9" s="45">
        <f>LOGIC!B9</f>
        <v/>
      </c>
    </row>
    <row r="10" ht="32" customHeight="1">
      <c r="A10" s="41" t="inlineStr">
        <is>
          <t>Variable Cost Ratio</t>
        </is>
      </c>
      <c r="B10" s="45">
        <f>LOGIC!B10</f>
        <v/>
      </c>
    </row>
    <row r="12" ht="28" customHeight="1">
      <c r="A12" s="46" t="inlineStr">
        <is>
          <t xml:space="preserve">  CONTRIBUTION MARGIN</t>
        </is>
      </c>
      <c r="B12" s="47" t="n"/>
      <c r="C12" s="47" t="n"/>
      <c r="D12" s="47" t="n"/>
      <c r="E12" s="47" t="n"/>
    </row>
    <row r="13" ht="32" customHeight="1">
      <c r="A13" s="41" t="inlineStr">
        <is>
          <t>Revenue Per Unit</t>
        </is>
      </c>
      <c r="B13" s="43">
        <f>LOGIC!B16</f>
        <v/>
      </c>
    </row>
    <row r="14" ht="32" customHeight="1">
      <c r="A14" s="41" t="inlineStr">
        <is>
          <t>Contribution Margin/Unit</t>
        </is>
      </c>
      <c r="B14" s="48">
        <f>LOGIC!B17</f>
        <v/>
      </c>
    </row>
    <row r="15" ht="32" customHeight="1">
      <c r="A15" s="41" t="inlineStr">
        <is>
          <t>Contribution Margin %</t>
        </is>
      </c>
      <c r="B15" s="45">
        <f>LOGIC!B18</f>
        <v/>
      </c>
    </row>
    <row r="16" ht="32" customHeight="1">
      <c r="A16" s="41" t="inlineStr">
        <is>
          <t>Total Revenue</t>
        </is>
      </c>
      <c r="B16" s="42">
        <f>LOGIC!B19</f>
        <v/>
      </c>
    </row>
    <row r="17" ht="32" customHeight="1">
      <c r="A17" s="41" t="inlineStr">
        <is>
          <t>Net Profit</t>
        </is>
      </c>
      <c r="B17" s="42">
        <f>LOGIC!B21</f>
        <v/>
      </c>
    </row>
    <row r="18" ht="32" customHeight="1">
      <c r="A18" s="41" t="inlineStr">
        <is>
          <t>Net Profit Margin</t>
        </is>
      </c>
      <c r="B18" s="45">
        <f>LOGIC!B22</f>
        <v/>
      </c>
    </row>
    <row r="20" ht="28" customHeight="1">
      <c r="A20" s="14" t="inlineStr">
        <is>
          <t xml:space="preserve">  BREAK-EVEN ANALYSIS</t>
        </is>
      </c>
      <c r="B20" s="15" t="n"/>
      <c r="C20" s="15" t="n"/>
      <c r="D20" s="15" t="n"/>
      <c r="E20" s="15" t="n"/>
    </row>
    <row r="21" ht="32" customHeight="1">
      <c r="A21" s="41" t="inlineStr">
        <is>
          <t>Break-Even Units</t>
        </is>
      </c>
      <c r="B21" s="49">
        <f>LOGIC!B23</f>
        <v/>
      </c>
    </row>
    <row r="22" ht="32" customHeight="1">
      <c r="A22" s="41" t="inlineStr">
        <is>
          <t>Break-Even Revenue</t>
        </is>
      </c>
      <c r="B22" s="42">
        <f>LOGIC!B24</f>
        <v/>
      </c>
    </row>
    <row r="23" ht="32" customHeight="1">
      <c r="A23" s="41" t="inlineStr">
        <is>
          <t>Margin of Safety (Units)</t>
        </is>
      </c>
      <c r="B23" s="50">
        <f>LOGIC!B25</f>
        <v/>
      </c>
    </row>
    <row r="24" ht="32" customHeight="1">
      <c r="A24" s="41" t="inlineStr">
        <is>
          <t>Margin of Safety (%)</t>
        </is>
      </c>
      <c r="B24" s="45">
        <f>LOGIC!B26</f>
        <v/>
      </c>
    </row>
    <row r="25" ht="32" customHeight="1">
      <c r="A25" s="41" t="inlineStr">
        <is>
          <t>Operating Leverage</t>
        </is>
      </c>
      <c r="B25" s="51">
        <f>LOGIC!B28</f>
        <v/>
      </c>
    </row>
    <row r="26" ht="32" customHeight="1">
      <c r="A26" s="41" t="inlineStr">
        <is>
          <t>Profit Status</t>
        </is>
      </c>
      <c r="B26" s="52">
        <f>LOGIC!B29</f>
        <v/>
      </c>
    </row>
    <row r="27" ht="32" customHeight="1">
      <c r="A27" s="41" t="inlineStr">
        <is>
          <t>Units for Target Margin</t>
        </is>
      </c>
      <c r="B27" s="50">
        <f>LOGIC!B30</f>
        <v/>
      </c>
    </row>
    <row r="29" ht="28" customHeight="1">
      <c r="A29" s="25" t="inlineStr">
        <is>
          <t xml:space="preserve">  VOLUME SCENARIO ANALYSIS</t>
        </is>
      </c>
      <c r="B29" s="26" t="n"/>
      <c r="C29" s="26" t="n"/>
      <c r="D29" s="26" t="n"/>
      <c r="E29" s="26" t="n"/>
    </row>
    <row r="30" ht="32" customHeight="1">
      <c r="A30" s="16" t="inlineStr">
        <is>
          <t>Volume Level</t>
        </is>
      </c>
      <c r="B30" s="16" t="inlineStr">
        <is>
          <t>Units</t>
        </is>
      </c>
      <c r="C30" s="16" t="inlineStr">
        <is>
          <t>Revenue</t>
        </is>
      </c>
      <c r="D30" s="16" t="inlineStr">
        <is>
          <t>Profit</t>
        </is>
      </c>
      <c r="E30" s="16" t="inlineStr">
        <is>
          <t>Margin</t>
        </is>
      </c>
    </row>
    <row r="31">
      <c r="A31" s="53">
        <f>LOGIC!A34</f>
        <v/>
      </c>
      <c r="B31" s="54">
        <f>LOGIC!B34</f>
        <v/>
      </c>
      <c r="C31" s="55">
        <f>LOGIC!C34</f>
        <v/>
      </c>
      <c r="D31" s="56">
        <f>LOGIC!E34</f>
        <v/>
      </c>
      <c r="E31" s="57">
        <f>LOGIC!F34</f>
        <v/>
      </c>
    </row>
    <row r="32">
      <c r="A32" s="53">
        <f>LOGIC!A35</f>
        <v/>
      </c>
      <c r="B32" s="54">
        <f>LOGIC!B35</f>
        <v/>
      </c>
      <c r="C32" s="55">
        <f>LOGIC!C35</f>
        <v/>
      </c>
      <c r="D32" s="56">
        <f>LOGIC!E35</f>
        <v/>
      </c>
      <c r="E32" s="57">
        <f>LOGIC!F35</f>
        <v/>
      </c>
    </row>
    <row r="33">
      <c r="A33" s="53">
        <f>LOGIC!A36</f>
        <v/>
      </c>
      <c r="B33" s="54">
        <f>LOGIC!B36</f>
        <v/>
      </c>
      <c r="C33" s="55">
        <f>LOGIC!C36</f>
        <v/>
      </c>
      <c r="D33" s="56">
        <f>LOGIC!E36</f>
        <v/>
      </c>
      <c r="E33" s="57">
        <f>LOGIC!F36</f>
        <v/>
      </c>
    </row>
    <row r="34">
      <c r="A34" s="53">
        <f>LOGIC!A37</f>
        <v/>
      </c>
      <c r="B34" s="54">
        <f>LOGIC!B37</f>
        <v/>
      </c>
      <c r="C34" s="55">
        <f>LOGIC!C37</f>
        <v/>
      </c>
      <c r="D34" s="56">
        <f>LOGIC!E37</f>
        <v/>
      </c>
      <c r="E34" s="57">
        <f>LOGIC!F37</f>
        <v/>
      </c>
    </row>
    <row r="35">
      <c r="A35" s="53">
        <f>LOGIC!A38</f>
        <v/>
      </c>
      <c r="B35" s="54">
        <f>LOGIC!B38</f>
        <v/>
      </c>
      <c r="C35" s="55">
        <f>LOGIC!C38</f>
        <v/>
      </c>
      <c r="D35" s="56">
        <f>LOGIC!E38</f>
        <v/>
      </c>
      <c r="E35" s="57">
        <f>LOGIC!F38</f>
        <v/>
      </c>
    </row>
    <row r="36">
      <c r="A36" s="53">
        <f>LOGIC!A39</f>
        <v/>
      </c>
      <c r="B36" s="54">
        <f>LOGIC!B39</f>
        <v/>
      </c>
      <c r="C36" s="55">
        <f>LOGIC!C39</f>
        <v/>
      </c>
      <c r="D36" s="56">
        <f>LOGIC!E39</f>
        <v/>
      </c>
      <c r="E36" s="57">
        <f>LOGIC!F39</f>
        <v/>
      </c>
    </row>
    <row r="37">
      <c r="A37" s="53">
        <f>LOGIC!A40</f>
        <v/>
      </c>
      <c r="B37" s="54">
        <f>LOGIC!B40</f>
        <v/>
      </c>
      <c r="C37" s="55">
        <f>LOGIC!C40</f>
        <v/>
      </c>
      <c r="D37" s="56">
        <f>LOGIC!E40</f>
        <v/>
      </c>
      <c r="E37" s="57">
        <f>LOGIC!F40</f>
        <v/>
      </c>
    </row>
    <row r="39" ht="24" customHeight="1">
      <c r="A39" s="58" t="inlineStr">
        <is>
          <t>RangeLead.com  |  Premium B2B Lead Data  |  Free Download — rangelead.com/free-tools</t>
        </is>
      </c>
    </row>
  </sheetData>
  <mergeCells count="7">
    <mergeCell ref="A39:E39"/>
    <mergeCell ref="A12:E12"/>
    <mergeCell ref="A4:E4"/>
    <mergeCell ref="A29:E29"/>
    <mergeCell ref="A20:E20"/>
    <mergeCell ref="A2:E2"/>
    <mergeCell ref="A1:E1"/>
  </mergeCells>
  <conditionalFormatting sqref="B17:B1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26">
    <cfRule type="cellIs" priority="3" operator="equal" dxfId="0">
      <formula>"PROFITABLE"</formula>
    </cfRule>
    <cfRule type="cellIs" priority="4" operator="equal" dxfId="2">
      <formula>"BREAK-EVEN"</formula>
    </cfRule>
    <cfRule type="cellIs" priority="5" operator="equal" dxfId="1">
      <formula>"LOSS"</formula>
    </cfRule>
  </conditionalFormatting>
  <conditionalFormatting sqref="D31:D37">
    <cfRule type="cellIs" priority="6" operator="greaterThan" dxfId="0">
      <formula>0</formula>
    </cfRule>
    <cfRule type="cellIs" priority="7" operator="lessThan" dxfId="1">
      <formula>0</formula>
    </cfRule>
  </conditionalFormatting>
  <conditionalFormatting sqref="E31:E37">
    <cfRule type="cellIs" priority="8" operator="greaterThanOrEqual" dxfId="0">
      <formula>0.15</formula>
    </cfRule>
    <cfRule type="cellIs" priority="9" operator="between" dxfId="2">
      <formula>0</formula>
      <formula>0.149</formula>
    </cfRule>
    <cfRule type="cellIs" priority="10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