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x"/>
    <numFmt numFmtId="166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9" fontId="7" fillId="9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1" borderId="1" applyAlignment="1" pivotButton="0" quotePrefix="0" xfId="0">
      <alignment horizontal="center" vertical="center"/>
    </xf>
    <xf numFmtId="9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9" fontId="7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166" fontId="7" fillId="12" borderId="1" applyAlignment="1" pivotButton="0" quotePrefix="0" xfId="0">
      <alignment horizontal="center" vertical="center"/>
    </xf>
    <xf numFmtId="166" fontId="10" fillId="12" borderId="1" applyAlignment="1" pivotButton="0" quotePrefix="0" xfId="0">
      <alignment horizontal="center" vertical="center"/>
    </xf>
    <xf numFmtId="164" fontId="10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9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9" fontId="7" fillId="13" borderId="1" applyAlignment="1" pivotButton="0" quotePrefix="0" xfId="0">
      <alignment horizontal="center" vertical="center"/>
    </xf>
    <xf numFmtId="164" fontId="7" fillId="13" borderId="1" applyAlignment="1" pivotButton="0" quotePrefix="0" xfId="0">
      <alignment horizontal="center" vertical="center"/>
    </xf>
    <xf numFmtId="166" fontId="10" fillId="13" borderId="1" applyAlignment="1" pivotButton="0" quotePrefix="0" xfId="0">
      <alignment horizontal="center" vertical="center"/>
    </xf>
    <xf numFmtId="164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9" fontId="7" fillId="14" borderId="1" applyAlignment="1" pivotButton="0" quotePrefix="0" xfId="0">
      <alignment horizontal="center" vertical="center"/>
    </xf>
    <xf numFmtId="164" fontId="7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164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MARKETING BUDGET ALLOCATION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Optimize your marketing budget across channels using historical ROI data. Compare current vs. optimized allocation and project expected returns for each scenario.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Total marketing budget</t>
        </is>
      </c>
    </row>
    <row r="9" ht="22" customHeight="1">
      <c r="A9" s="6" t="inlineStr">
        <is>
          <t xml:space="preserve">  • Channel names</t>
        </is>
      </c>
    </row>
    <row r="10" ht="22" customHeight="1">
      <c r="A10" s="6" t="inlineStr">
        <is>
          <t xml:space="preserve">  • Current allocation % per channel</t>
        </is>
      </c>
    </row>
    <row r="11" ht="22" customHeight="1">
      <c r="A11" s="6" t="inlineStr">
        <is>
          <t xml:space="preserve">  • Historical ROI per channel</t>
        </is>
      </c>
    </row>
    <row r="12" ht="22" customHeight="1">
      <c r="A12" s="6" t="inlineStr">
        <is>
          <t xml:space="preserve">  • Channel minimum spend requirement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Optimal budget allocation per channel</t>
        </is>
      </c>
    </row>
    <row r="16" ht="22" customHeight="1">
      <c r="A16" s="6" t="inlineStr">
        <is>
          <t xml:space="preserve">  • Expected return per channel</t>
        </is>
      </c>
    </row>
    <row r="17" ht="22" customHeight="1">
      <c r="A17" s="6" t="inlineStr">
        <is>
          <t xml:space="preserve">  • Current vs. optimized comparison</t>
        </is>
      </c>
    </row>
    <row r="18" ht="22" customHeight="1">
      <c r="A18" s="6" t="inlineStr">
        <is>
          <t xml:space="preserve">  • Total expected revenue for each scenario</t>
        </is>
      </c>
    </row>
    <row r="19" ht="22" customHeight="1">
      <c r="A19" s="6" t="inlineStr">
        <is>
          <t xml:space="preserve">  • Budget reallocation delta per channel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Allocation Rules</t>
        </is>
      </c>
      <c r="B1" s="8" t="n"/>
      <c r="C1" s="8" t="n"/>
    </row>
    <row r="3" ht="26" customHeight="1">
      <c r="A3" s="9" t="inlineStr">
        <is>
          <t>Max Single Channel %</t>
        </is>
      </c>
      <c r="B3" s="10" t="n">
        <v>0.35</v>
      </c>
      <c r="C3" s="11" t="inlineStr">
        <is>
          <t>No channel gets more than this</t>
        </is>
      </c>
    </row>
    <row r="4" ht="26" customHeight="1">
      <c r="A4" s="9" t="inlineStr">
        <is>
          <t>Min Single Channel %</t>
        </is>
      </c>
      <c r="B4" s="10" t="n">
        <v>0.05</v>
      </c>
      <c r="C4" s="11" t="inlineStr">
        <is>
          <t>Every active channel gets at least this</t>
        </is>
      </c>
    </row>
    <row r="5" ht="26" customHeight="1">
      <c r="A5" s="9" t="inlineStr">
        <is>
          <t>ROI Weight in Allocation</t>
        </is>
      </c>
      <c r="B5" s="10" t="n">
        <v>0.7</v>
      </c>
      <c r="C5" s="11" t="inlineStr">
        <is>
          <t>How much ROI drives the optimized split</t>
        </is>
      </c>
    </row>
    <row r="6" ht="26" customHeight="1">
      <c r="A6" s="9" t="inlineStr">
        <is>
          <t>Diversification Bonus</t>
        </is>
      </c>
      <c r="B6" s="10" t="n">
        <v>0.1</v>
      </c>
      <c r="C6" s="11" t="inlineStr">
        <is>
          <t>Bonus for spreading across channels</t>
        </is>
      </c>
    </row>
    <row r="7" ht="26" customHeight="1">
      <c r="A7" s="9" t="inlineStr">
        <is>
          <t>Risk Discount for Top ROI</t>
        </is>
      </c>
      <c r="B7" s="10" t="n">
        <v>0.05</v>
      </c>
      <c r="C7" s="11" t="inlineStr">
        <is>
          <t>Slight reduction for over-concentration risk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INPUTS — Enter your data in yellow cells</t>
        </is>
      </c>
      <c r="B1" s="13" t="n"/>
      <c r="C1" s="13" t="n"/>
      <c r="D1" s="13" t="n"/>
      <c r="E1" s="13" t="n"/>
    </row>
    <row r="3" ht="28" customHeight="1">
      <c r="A3" s="14" t="inlineStr">
        <is>
          <t>Total Monthly Budget ($)</t>
        </is>
      </c>
      <c r="B3" s="15" t="n">
        <v>50000</v>
      </c>
      <c r="C3" s="11" t="inlineStr">
        <is>
          <t>Entire marketing budget</t>
        </is>
      </c>
    </row>
    <row r="6" ht="32" customHeight="1">
      <c r="A6" s="16" t="inlineStr">
        <is>
          <t>Channel Name</t>
        </is>
      </c>
      <c r="B6" s="16" t="inlineStr">
        <is>
          <t>Current Alloc %</t>
        </is>
      </c>
      <c r="C6" s="16" t="inlineStr">
        <is>
          <t>Historical ROI</t>
        </is>
      </c>
      <c r="D6" s="16" t="inlineStr">
        <is>
          <t>Min Spend ($)</t>
        </is>
      </c>
    </row>
    <row r="7">
      <c r="A7" s="17" t="inlineStr">
        <is>
          <t>Google Ads</t>
        </is>
      </c>
      <c r="B7" s="18" t="n">
        <v>0.25</v>
      </c>
      <c r="C7" s="19" t="n">
        <v>3.2</v>
      </c>
      <c r="D7" s="15" t="n">
        <v>5000</v>
      </c>
    </row>
    <row r="8">
      <c r="A8" s="20" t="inlineStr">
        <is>
          <t>Facebook Ads</t>
        </is>
      </c>
      <c r="B8" s="21" t="n">
        <v>0.2</v>
      </c>
      <c r="C8" s="22" t="n">
        <v>2.5</v>
      </c>
      <c r="D8" s="23" t="n">
        <v>3000</v>
      </c>
    </row>
    <row r="9">
      <c r="A9" s="17" t="inlineStr">
        <is>
          <t>LinkedIn Ads</t>
        </is>
      </c>
      <c r="B9" s="18" t="n">
        <v>0.15</v>
      </c>
      <c r="C9" s="19" t="n">
        <v>4</v>
      </c>
      <c r="D9" s="15" t="n">
        <v>4000</v>
      </c>
    </row>
    <row r="10">
      <c r="A10" s="20" t="inlineStr">
        <is>
          <t>Content / SEO</t>
        </is>
      </c>
      <c r="B10" s="21" t="n">
        <v>0.15</v>
      </c>
      <c r="C10" s="22" t="n">
        <v>5.5</v>
      </c>
      <c r="D10" s="23" t="n">
        <v>2000</v>
      </c>
    </row>
    <row r="11">
      <c r="A11" s="17" t="inlineStr">
        <is>
          <t>Email Marketing</t>
        </is>
      </c>
      <c r="B11" s="18" t="n">
        <v>0.1</v>
      </c>
      <c r="C11" s="19" t="n">
        <v>6</v>
      </c>
      <c r="D11" s="15" t="n">
        <v>1000</v>
      </c>
    </row>
    <row r="12">
      <c r="A12" s="20" t="inlineStr">
        <is>
          <t>Events &amp; Webinars</t>
        </is>
      </c>
      <c r="B12" s="21" t="n">
        <v>0.1</v>
      </c>
      <c r="C12" s="22" t="n">
        <v>3</v>
      </c>
      <c r="D12" s="23" t="n">
        <v>2000</v>
      </c>
    </row>
    <row r="13">
      <c r="A13" s="17" t="inlineStr">
        <is>
          <t>Referral Program</t>
        </is>
      </c>
      <c r="B13" s="18" t="n">
        <v>0.05</v>
      </c>
      <c r="C13" s="19" t="n">
        <v>8</v>
      </c>
      <c r="D13" s="15" t="n">
        <v>500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24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</row>
    <row r="3" ht="28" customHeight="1">
      <c r="A3" s="26" t="inlineStr">
        <is>
          <t xml:space="preserve">  CURRENT vs. OPTIMIZED ALLOCATION</t>
        </is>
      </c>
      <c r="B3" s="27" t="n"/>
      <c r="C3" s="27" t="n"/>
      <c r="D3" s="27" t="n"/>
      <c r="E3" s="27" t="n"/>
      <c r="F3" s="27" t="n"/>
      <c r="G3" s="27" t="n"/>
      <c r="H3" s="27" t="n"/>
      <c r="I3" s="27" t="n"/>
    </row>
    <row r="4" ht="32" customHeight="1">
      <c r="A4" s="16" t="inlineStr">
        <is>
          <t>Channel</t>
        </is>
      </c>
      <c r="B4" s="16" t="inlineStr">
        <is>
          <t>Curr. Alloc %</t>
        </is>
      </c>
      <c r="C4" s="16" t="inlineStr">
        <is>
          <t>Curr. Budget</t>
        </is>
      </c>
      <c r="D4" s="16" t="inlineStr">
        <is>
          <t>Curr. Expected Rev</t>
        </is>
      </c>
      <c r="E4" s="16" t="inlineStr">
        <is>
          <t>ROI Weight Share</t>
        </is>
      </c>
      <c r="F4" s="16" t="inlineStr">
        <is>
          <t>Optimal Alloc %</t>
        </is>
      </c>
      <c r="G4" s="16" t="inlineStr">
        <is>
          <t>Optimal Budget</t>
        </is>
      </c>
      <c r="H4" s="16" t="inlineStr">
        <is>
          <t>Optimal Expected Rev</t>
        </is>
      </c>
      <c r="I4" s="16" t="inlineStr">
        <is>
          <t>Budget Delta</t>
        </is>
      </c>
    </row>
    <row r="5">
      <c r="A5" s="28">
        <f>INPUT!A7</f>
        <v/>
      </c>
      <c r="B5" s="29">
        <f>INPUT!B7</f>
        <v/>
      </c>
      <c r="C5" s="30">
        <f>INPUT!B3*B5</f>
        <v/>
      </c>
      <c r="D5" s="30">
        <f>C5*INPUT!C7</f>
        <v/>
      </c>
      <c r="E5" s="31">
        <f>IF(SUM(INPUT!C7:C13)=0,0,INPUT!C7/SUM(INPUT!C7:C13))</f>
        <v/>
      </c>
      <c r="F5" s="32">
        <f>MIN(CONFIG!B3,MAX(CONFIG!B4,E5*CONFIG!B5+(1-CONFIG!B5)*(1/7)))</f>
        <v/>
      </c>
      <c r="G5" s="33">
        <f>MAX(INPUT!D7,INPUT!B3*F5)</f>
        <v/>
      </c>
      <c r="H5" s="33">
        <f>G5*INPUT!C7</f>
        <v/>
      </c>
      <c r="I5" s="30">
        <f>G5-C5</f>
        <v/>
      </c>
    </row>
    <row r="6">
      <c r="A6" s="34">
        <f>INPUT!A8</f>
        <v/>
      </c>
      <c r="B6" s="35">
        <f>INPUT!B8</f>
        <v/>
      </c>
      <c r="C6" s="36">
        <f>INPUT!B3*B6</f>
        <v/>
      </c>
      <c r="D6" s="36">
        <f>C6*INPUT!C8</f>
        <v/>
      </c>
      <c r="E6" s="37">
        <f>IF(SUM(INPUT!C7:C13)=0,0,INPUT!C8/SUM(INPUT!C7:C13))</f>
        <v/>
      </c>
      <c r="F6" s="38">
        <f>MIN(CONFIG!B3,MAX(CONFIG!B4,E6*CONFIG!B5+(1-CONFIG!B5)*(1/7)))</f>
        <v/>
      </c>
      <c r="G6" s="39">
        <f>MAX(INPUT!D8,INPUT!B3*F6)</f>
        <v/>
      </c>
      <c r="H6" s="39">
        <f>G6*INPUT!C8</f>
        <v/>
      </c>
      <c r="I6" s="36">
        <f>G6-C6</f>
        <v/>
      </c>
    </row>
    <row r="7">
      <c r="A7" s="28">
        <f>INPUT!A9</f>
        <v/>
      </c>
      <c r="B7" s="29">
        <f>INPUT!B9</f>
        <v/>
      </c>
      <c r="C7" s="30">
        <f>INPUT!B3*B7</f>
        <v/>
      </c>
      <c r="D7" s="30">
        <f>C7*INPUT!C9</f>
        <v/>
      </c>
      <c r="E7" s="31">
        <f>IF(SUM(INPUT!C7:C13)=0,0,INPUT!C9/SUM(INPUT!C7:C13))</f>
        <v/>
      </c>
      <c r="F7" s="32">
        <f>MIN(CONFIG!B3,MAX(CONFIG!B4,E7*CONFIG!B5+(1-CONFIG!B5)*(1/7)))</f>
        <v/>
      </c>
      <c r="G7" s="33">
        <f>MAX(INPUT!D9,INPUT!B3*F7)</f>
        <v/>
      </c>
      <c r="H7" s="33">
        <f>G7*INPUT!C9</f>
        <v/>
      </c>
      <c r="I7" s="30">
        <f>G7-C7</f>
        <v/>
      </c>
    </row>
    <row r="8">
      <c r="A8" s="34">
        <f>INPUT!A10</f>
        <v/>
      </c>
      <c r="B8" s="35">
        <f>INPUT!B10</f>
        <v/>
      </c>
      <c r="C8" s="36">
        <f>INPUT!B3*B8</f>
        <v/>
      </c>
      <c r="D8" s="36">
        <f>C8*INPUT!C10</f>
        <v/>
      </c>
      <c r="E8" s="37">
        <f>IF(SUM(INPUT!C7:C13)=0,0,INPUT!C10/SUM(INPUT!C7:C13))</f>
        <v/>
      </c>
      <c r="F8" s="38">
        <f>MIN(CONFIG!B3,MAX(CONFIG!B4,E8*CONFIG!B5+(1-CONFIG!B5)*(1/7)))</f>
        <v/>
      </c>
      <c r="G8" s="39">
        <f>MAX(INPUT!D10,INPUT!B3*F8)</f>
        <v/>
      </c>
      <c r="H8" s="39">
        <f>G8*INPUT!C10</f>
        <v/>
      </c>
      <c r="I8" s="36">
        <f>G8-C8</f>
        <v/>
      </c>
    </row>
    <row r="9">
      <c r="A9" s="28">
        <f>INPUT!A11</f>
        <v/>
      </c>
      <c r="B9" s="29">
        <f>INPUT!B11</f>
        <v/>
      </c>
      <c r="C9" s="30">
        <f>INPUT!B3*B9</f>
        <v/>
      </c>
      <c r="D9" s="30">
        <f>C9*INPUT!C11</f>
        <v/>
      </c>
      <c r="E9" s="31">
        <f>IF(SUM(INPUT!C7:C13)=0,0,INPUT!C11/SUM(INPUT!C7:C13))</f>
        <v/>
      </c>
      <c r="F9" s="32">
        <f>MIN(CONFIG!B3,MAX(CONFIG!B4,E9*CONFIG!B5+(1-CONFIG!B5)*(1/7)))</f>
        <v/>
      </c>
      <c r="G9" s="33">
        <f>MAX(INPUT!D11,INPUT!B3*F9)</f>
        <v/>
      </c>
      <c r="H9" s="33">
        <f>G9*INPUT!C11</f>
        <v/>
      </c>
      <c r="I9" s="30">
        <f>G9-C9</f>
        <v/>
      </c>
    </row>
    <row r="10">
      <c r="A10" s="34">
        <f>INPUT!A12</f>
        <v/>
      </c>
      <c r="B10" s="35">
        <f>INPUT!B12</f>
        <v/>
      </c>
      <c r="C10" s="36">
        <f>INPUT!B3*B10</f>
        <v/>
      </c>
      <c r="D10" s="36">
        <f>C10*INPUT!C12</f>
        <v/>
      </c>
      <c r="E10" s="37">
        <f>IF(SUM(INPUT!C7:C13)=0,0,INPUT!C12/SUM(INPUT!C7:C13))</f>
        <v/>
      </c>
      <c r="F10" s="38">
        <f>MIN(CONFIG!B3,MAX(CONFIG!B4,E10*CONFIG!B5+(1-CONFIG!B5)*(1/7)))</f>
        <v/>
      </c>
      <c r="G10" s="39">
        <f>MAX(INPUT!D12,INPUT!B3*F10)</f>
        <v/>
      </c>
      <c r="H10" s="39">
        <f>G10*INPUT!C12</f>
        <v/>
      </c>
      <c r="I10" s="36">
        <f>G10-C10</f>
        <v/>
      </c>
    </row>
    <row r="11">
      <c r="A11" s="28">
        <f>INPUT!A13</f>
        <v/>
      </c>
      <c r="B11" s="29">
        <f>INPUT!B13</f>
        <v/>
      </c>
      <c r="C11" s="30">
        <f>INPUT!B3*B11</f>
        <v/>
      </c>
      <c r="D11" s="30">
        <f>C11*INPUT!C13</f>
        <v/>
      </c>
      <c r="E11" s="31">
        <f>IF(SUM(INPUT!C7:C13)=0,0,INPUT!C13/SUM(INPUT!C7:C13))</f>
        <v/>
      </c>
      <c r="F11" s="32">
        <f>MIN(CONFIG!B3,MAX(CONFIG!B4,E11*CONFIG!B5+(1-CONFIG!B5)*(1/7)))</f>
        <v/>
      </c>
      <c r="G11" s="33">
        <f>MAX(INPUT!D13,INPUT!B3*F11)</f>
        <v/>
      </c>
      <c r="H11" s="33">
        <f>G11*INPUT!C13</f>
        <v/>
      </c>
      <c r="I11" s="30">
        <f>G11-C11</f>
        <v/>
      </c>
    </row>
    <row r="13" ht="28" customHeight="1">
      <c r="A13" s="40" t="inlineStr">
        <is>
          <t xml:space="preserve">  SCENARIO COMPARISON</t>
        </is>
      </c>
      <c r="B13" s="41" t="n"/>
      <c r="C13" s="41" t="n"/>
      <c r="D13" s="41" t="n"/>
      <c r="E13" s="41" t="n"/>
      <c r="F13" s="41" t="n"/>
      <c r="G13" s="41" t="n"/>
      <c r="H13" s="41" t="n"/>
      <c r="I13" s="41" t="n"/>
    </row>
    <row r="14" ht="28" customHeight="1">
      <c r="A14" s="42" t="inlineStr">
        <is>
          <t>Total Budget</t>
        </is>
      </c>
      <c r="B14" s="33">
        <f>INPUT!B3</f>
        <v/>
      </c>
    </row>
    <row r="15" ht="28" customHeight="1">
      <c r="A15" s="42" t="inlineStr">
        <is>
          <t>Current Total Alloc %</t>
        </is>
      </c>
      <c r="B15" s="43">
        <f>SUM(B5:B11)</f>
        <v/>
      </c>
    </row>
    <row r="16" ht="28" customHeight="1">
      <c r="A16" s="42" t="inlineStr">
        <is>
          <t>Current Expected Revenue</t>
        </is>
      </c>
      <c r="B16" s="33">
        <f>SUM(D5:D11)</f>
        <v/>
      </c>
    </row>
    <row r="17" ht="28" customHeight="1">
      <c r="A17" s="42" t="inlineStr">
        <is>
          <t>Current Blended ROI</t>
        </is>
      </c>
      <c r="B17" s="44">
        <f>IF(B14=0,0,B16/B14)</f>
        <v/>
      </c>
    </row>
    <row r="18" ht="28" customHeight="1">
      <c r="A18" s="42" t="inlineStr">
        <is>
          <t>Optimal Total Budget</t>
        </is>
      </c>
      <c r="B18" s="33">
        <f>SUM(G5:G11)</f>
        <v/>
      </c>
    </row>
    <row r="19" ht="28" customHeight="1">
      <c r="A19" s="42" t="inlineStr">
        <is>
          <t>Optimal Expected Revenue</t>
        </is>
      </c>
      <c r="B19" s="33">
        <f>SUM(H5:H11)</f>
        <v/>
      </c>
    </row>
    <row r="20" ht="28" customHeight="1">
      <c r="A20" s="42" t="inlineStr">
        <is>
          <t>Optimal Blended ROI</t>
        </is>
      </c>
      <c r="B20" s="44">
        <f>IF(B18=0,0,B19/B18)</f>
        <v/>
      </c>
    </row>
    <row r="21" ht="28" customHeight="1">
      <c r="A21" s="42" t="inlineStr">
        <is>
          <t>Revenue Improvement</t>
        </is>
      </c>
      <c r="B21" s="33">
        <f>B19-B16</f>
        <v/>
      </c>
    </row>
    <row r="22" ht="28" customHeight="1">
      <c r="A22" s="42" t="inlineStr">
        <is>
          <t>Revenue Improvement %</t>
        </is>
      </c>
      <c r="B22" s="32">
        <f>IF(B16=0,0,B21/B16)</f>
        <v/>
      </c>
    </row>
    <row r="23" ht="28" customHeight="1">
      <c r="A23" s="42" t="inlineStr">
        <is>
          <t>Best ROI Channel</t>
        </is>
      </c>
      <c r="B23" s="45">
        <f>INDEX(A5:A11,MATCH(MAX(INPUT!C7:C13),INPUT!C7:C13,0))</f>
        <v/>
      </c>
    </row>
    <row r="24" ht="28" customHeight="1">
      <c r="A24" s="42" t="inlineStr">
        <is>
          <t>Worst ROI Channel</t>
        </is>
      </c>
      <c r="B24" s="45">
        <f>INDEX(A5:A11,MATCH(MIN(INPUT!C7:C13),INPUT!C7:C13,0))</f>
        <v/>
      </c>
    </row>
  </sheetData>
  <mergeCells count="3">
    <mergeCell ref="A1:I1"/>
    <mergeCell ref="A13:I13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G2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6" t="inlineStr">
        <is>
          <t>MARKETING BUDGET ALLOCATION — RESULTS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</row>
    <row r="4" ht="28" customHeight="1">
      <c r="A4" s="26" t="inlineStr">
        <is>
          <t xml:space="preserve">  SCENARIO COMPARISON</t>
        </is>
      </c>
      <c r="B4" s="27" t="n"/>
      <c r="C4" s="27" t="n"/>
      <c r="D4" s="27" t="n"/>
      <c r="E4" s="27" t="n"/>
      <c r="F4" s="27" t="n"/>
      <c r="G4" s="27" t="n"/>
    </row>
    <row r="5" ht="32" customHeight="1">
      <c r="A5" s="14" t="inlineStr">
        <is>
          <t>Total Budget</t>
        </is>
      </c>
      <c r="B5" s="47">
        <f>LOGIC!B14</f>
        <v/>
      </c>
    </row>
    <row r="6" ht="32" customHeight="1">
      <c r="A6" s="14" t="inlineStr">
        <is>
          <t>Current Expected Rev</t>
        </is>
      </c>
      <c r="B6" s="47">
        <f>LOGIC!B16</f>
        <v/>
      </c>
      <c r="D6" s="14" t="inlineStr">
        <is>
          <t>Current ROI</t>
        </is>
      </c>
      <c r="E6" s="48">
        <f>LOGIC!B17</f>
        <v/>
      </c>
    </row>
    <row r="7" ht="32" customHeight="1">
      <c r="A7" s="14" t="inlineStr">
        <is>
          <t>Optimal Expected Rev</t>
        </is>
      </c>
      <c r="B7" s="47">
        <f>LOGIC!B19</f>
        <v/>
      </c>
      <c r="D7" s="14" t="inlineStr">
        <is>
          <t>Optimal ROI</t>
        </is>
      </c>
      <c r="E7" s="48">
        <f>LOGIC!B20</f>
        <v/>
      </c>
    </row>
    <row r="8" ht="32" customHeight="1">
      <c r="A8" s="14" t="inlineStr">
        <is>
          <t>Revenue Improvement</t>
        </is>
      </c>
      <c r="B8" s="47">
        <f>LOGIC!B21</f>
        <v/>
      </c>
      <c r="D8" s="14" t="inlineStr">
        <is>
          <t>Improvement %</t>
        </is>
      </c>
      <c r="E8" s="49">
        <f>LOGIC!B22</f>
        <v/>
      </c>
    </row>
    <row r="9" ht="32" customHeight="1">
      <c r="A9" s="14" t="inlineStr">
        <is>
          <t>Best ROI Channel</t>
        </is>
      </c>
      <c r="B9" s="50">
        <f>LOGIC!B23</f>
        <v/>
      </c>
      <c r="D9" s="14" t="inlineStr">
        <is>
          <t>Worst ROI Channel</t>
        </is>
      </c>
      <c r="E9" s="50">
        <f>LOGIC!B24</f>
        <v/>
      </c>
    </row>
    <row r="11" ht="28" customHeight="1">
      <c r="A11" s="40" t="inlineStr">
        <is>
          <t xml:space="preserve">  CHANNEL ALLOCATION DETAIL</t>
        </is>
      </c>
      <c r="B11" s="41" t="n"/>
      <c r="C11" s="41" t="n"/>
      <c r="D11" s="41" t="n"/>
      <c r="E11" s="41" t="n"/>
      <c r="F11" s="41" t="n"/>
      <c r="G11" s="41" t="n"/>
    </row>
    <row r="12" ht="32" customHeight="1">
      <c r="A12" s="16" t="inlineStr">
        <is>
          <t>Channel</t>
        </is>
      </c>
      <c r="B12" s="16" t="inlineStr">
        <is>
          <t>Curr %</t>
        </is>
      </c>
      <c r="C12" s="16" t="inlineStr">
        <is>
          <t>Curr Budget</t>
        </is>
      </c>
      <c r="D12" s="16" t="inlineStr">
        <is>
          <t>Optimal %</t>
        </is>
      </c>
      <c r="E12" s="16" t="inlineStr">
        <is>
          <t>Optimal Budget</t>
        </is>
      </c>
      <c r="F12" s="16" t="inlineStr">
        <is>
          <t>Expected Rev</t>
        </is>
      </c>
      <c r="G12" s="16" t="inlineStr">
        <is>
          <t>Delta</t>
        </is>
      </c>
    </row>
    <row r="13">
      <c r="A13" s="51">
        <f>LOGIC!A5</f>
        <v/>
      </c>
      <c r="B13" s="52">
        <f>LOGIC!B5</f>
        <v/>
      </c>
      <c r="C13" s="53">
        <f>LOGIC!C5</f>
        <v/>
      </c>
      <c r="D13" s="54">
        <f>LOGIC!F5</f>
        <v/>
      </c>
      <c r="E13" s="55">
        <f>LOGIC!G5</f>
        <v/>
      </c>
      <c r="F13" s="55">
        <f>LOGIC!H5</f>
        <v/>
      </c>
      <c r="G13" s="53">
        <f>LOGIC!I5</f>
        <v/>
      </c>
    </row>
    <row r="14">
      <c r="A14" s="56">
        <f>LOGIC!A6</f>
        <v/>
      </c>
      <c r="B14" s="57">
        <f>LOGIC!B6</f>
        <v/>
      </c>
      <c r="C14" s="58">
        <f>LOGIC!C6</f>
        <v/>
      </c>
      <c r="D14" s="59">
        <f>LOGIC!F6</f>
        <v/>
      </c>
      <c r="E14" s="60">
        <f>LOGIC!G6</f>
        <v/>
      </c>
      <c r="F14" s="60">
        <f>LOGIC!H6</f>
        <v/>
      </c>
      <c r="G14" s="58">
        <f>LOGIC!I6</f>
        <v/>
      </c>
    </row>
    <row r="15">
      <c r="A15" s="51">
        <f>LOGIC!A7</f>
        <v/>
      </c>
      <c r="B15" s="52">
        <f>LOGIC!B7</f>
        <v/>
      </c>
      <c r="C15" s="53">
        <f>LOGIC!C7</f>
        <v/>
      </c>
      <c r="D15" s="54">
        <f>LOGIC!F7</f>
        <v/>
      </c>
      <c r="E15" s="55">
        <f>LOGIC!G7</f>
        <v/>
      </c>
      <c r="F15" s="55">
        <f>LOGIC!H7</f>
        <v/>
      </c>
      <c r="G15" s="53">
        <f>LOGIC!I7</f>
        <v/>
      </c>
    </row>
    <row r="16">
      <c r="A16" s="56">
        <f>LOGIC!A8</f>
        <v/>
      </c>
      <c r="B16" s="57">
        <f>LOGIC!B8</f>
        <v/>
      </c>
      <c r="C16" s="58">
        <f>LOGIC!C8</f>
        <v/>
      </c>
      <c r="D16" s="59">
        <f>LOGIC!F8</f>
        <v/>
      </c>
      <c r="E16" s="60">
        <f>LOGIC!G8</f>
        <v/>
      </c>
      <c r="F16" s="60">
        <f>LOGIC!H8</f>
        <v/>
      </c>
      <c r="G16" s="58">
        <f>LOGIC!I8</f>
        <v/>
      </c>
    </row>
    <row r="17">
      <c r="A17" s="51">
        <f>LOGIC!A9</f>
        <v/>
      </c>
      <c r="B17" s="52">
        <f>LOGIC!B9</f>
        <v/>
      </c>
      <c r="C17" s="53">
        <f>LOGIC!C9</f>
        <v/>
      </c>
      <c r="D17" s="54">
        <f>LOGIC!F9</f>
        <v/>
      </c>
      <c r="E17" s="55">
        <f>LOGIC!G9</f>
        <v/>
      </c>
      <c r="F17" s="55">
        <f>LOGIC!H9</f>
        <v/>
      </c>
      <c r="G17" s="53">
        <f>LOGIC!I9</f>
        <v/>
      </c>
    </row>
    <row r="18">
      <c r="A18" s="56">
        <f>LOGIC!A10</f>
        <v/>
      </c>
      <c r="B18" s="57">
        <f>LOGIC!B10</f>
        <v/>
      </c>
      <c r="C18" s="58">
        <f>LOGIC!C10</f>
        <v/>
      </c>
      <c r="D18" s="59">
        <f>LOGIC!F10</f>
        <v/>
      </c>
      <c r="E18" s="60">
        <f>LOGIC!G10</f>
        <v/>
      </c>
      <c r="F18" s="60">
        <f>LOGIC!H10</f>
        <v/>
      </c>
      <c r="G18" s="58">
        <f>LOGIC!I10</f>
        <v/>
      </c>
    </row>
    <row r="19">
      <c r="A19" s="51">
        <f>LOGIC!A11</f>
        <v/>
      </c>
      <c r="B19" s="52">
        <f>LOGIC!B11</f>
        <v/>
      </c>
      <c r="C19" s="53">
        <f>LOGIC!C11</f>
        <v/>
      </c>
      <c r="D19" s="54">
        <f>LOGIC!F11</f>
        <v/>
      </c>
      <c r="E19" s="55">
        <f>LOGIC!G11</f>
        <v/>
      </c>
      <c r="F19" s="55">
        <f>LOGIC!H11</f>
        <v/>
      </c>
      <c r="G19" s="53">
        <f>LOGIC!I11</f>
        <v/>
      </c>
    </row>
    <row r="21" ht="24" customHeight="1">
      <c r="A21" s="61" t="inlineStr">
        <is>
          <t>RangeLead.com  |  Premium B2B Lead Data  |  Free Download — rangelead.com/free-tools</t>
        </is>
      </c>
    </row>
  </sheetData>
  <mergeCells count="5">
    <mergeCell ref="A1:G1"/>
    <mergeCell ref="A21:G21"/>
    <mergeCell ref="A4:G4"/>
    <mergeCell ref="A2:G2"/>
    <mergeCell ref="A11:G11"/>
  </mergeCells>
  <conditionalFormatting sqref="G13:G19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