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%"/>
    <numFmt numFmtId="166" formatCode="&quot;$&quot;#,##0"/>
    <numFmt numFmtId="167" formatCode="&quot;$&quot;#,##0.00"/>
    <numFmt numFmtId="168" formatCode="0.0x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7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10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0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8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6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6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8" fontId="12" fillId="13" borderId="1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6" fontId="7" fillId="13" borderId="1" applyAlignment="1" pivotButton="0" quotePrefix="0" xfId="0">
      <alignment horizontal="center" vertical="center"/>
    </xf>
    <xf numFmtId="166" fontId="10" fillId="13" borderId="1" applyAlignment="1" pivotButton="0" quotePrefix="0" xfId="0">
      <alignment horizontal="center" vertical="center"/>
    </xf>
    <xf numFmtId="165" fontId="10" fillId="13" borderId="1" applyAlignment="1" pivotButton="0" quotePrefix="0" xfId="0">
      <alignment horizontal="center" vertical="center"/>
    </xf>
    <xf numFmtId="168" fontId="7" fillId="13" borderId="1" applyAlignment="1" pivotButton="0" quotePrefix="0" xfId="0">
      <alignment horizontal="center" vertical="center"/>
    </xf>
    <xf numFmtId="167" fontId="7" fillId="13" borderId="1" applyAlignment="1" pivotButton="0" quotePrefix="0" xfId="0">
      <alignment horizontal="center" vertical="center"/>
    </xf>
    <xf numFmtId="3" fontId="10" fillId="13" borderId="1" applyAlignment="1" pivotButton="0" quotePrefix="0" xfId="0">
      <alignment horizontal="center" vertical="center"/>
    </xf>
    <xf numFmtId="0" fontId="10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6" fontId="7" fillId="14" borderId="1" applyAlignment="1" pivotButton="0" quotePrefix="0" xfId="0">
      <alignment horizontal="center" vertical="center"/>
    </xf>
    <xf numFmtId="166" fontId="10" fillId="14" borderId="1" applyAlignment="1" pivotButton="0" quotePrefix="0" xfId="0">
      <alignment horizontal="center" vertical="center"/>
    </xf>
    <xf numFmtId="165" fontId="10" fillId="14" borderId="1" applyAlignment="1" pivotButton="0" quotePrefix="0" xfId="0">
      <alignment horizontal="center" vertical="center"/>
    </xf>
    <xf numFmtId="168" fontId="7" fillId="14" borderId="1" applyAlignment="1" pivotButton="0" quotePrefix="0" xfId="0">
      <alignment horizontal="center" vertical="center"/>
    </xf>
    <xf numFmtId="167" fontId="7" fillId="14" borderId="1" applyAlignment="1" pivotButton="0" quotePrefix="0" xfId="0">
      <alignment horizontal="center" vertical="center"/>
    </xf>
    <xf numFmtId="3" fontId="10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CAMPAIGN ROI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marketing campaign performance by calculating ROI, ROAS, CPL, CPA, and conversion rates. Identify best and worst performing campaigns for budget optimization.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Campaign names</t>
        </is>
      </c>
    </row>
    <row r="9" ht="22" customHeight="1">
      <c r="A9" s="6" t="inlineStr">
        <is>
          <t xml:space="preserve">  • Ad spend per campaign</t>
        </is>
      </c>
    </row>
    <row r="10" ht="22" customHeight="1">
      <c r="A10" s="6" t="inlineStr">
        <is>
          <t xml:space="preserve">  • Impressions per campaign</t>
        </is>
      </c>
    </row>
    <row r="11" ht="22" customHeight="1">
      <c r="A11" s="6" t="inlineStr">
        <is>
          <t xml:space="preserve">  • Clicks per campaign</t>
        </is>
      </c>
    </row>
    <row r="12" ht="22" customHeight="1">
      <c r="A12" s="6" t="inlineStr">
        <is>
          <t xml:space="preserve">  • Conversions per campaign</t>
        </is>
      </c>
    </row>
    <row r="13" ht="22" customHeight="1">
      <c r="A13" s="6" t="inlineStr">
        <is>
          <t xml:space="preserve">  • Revenue attributed per campaign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ROI % per campaign</t>
        </is>
      </c>
    </row>
    <row r="17" ht="22" customHeight="1">
      <c r="A17" s="6" t="inlineStr">
        <is>
          <t xml:space="preserve">  • ROAS (Return on Ad Spend)</t>
        </is>
      </c>
    </row>
    <row r="18" ht="22" customHeight="1">
      <c r="A18" s="6" t="inlineStr">
        <is>
          <t xml:space="preserve">  • Cost Per Lead (CPL)</t>
        </is>
      </c>
    </row>
    <row r="19" ht="22" customHeight="1">
      <c r="A19" s="6" t="inlineStr">
        <is>
          <t xml:space="preserve">  • Cost Per Acquisition (CPA)</t>
        </is>
      </c>
    </row>
    <row r="20" ht="22" customHeight="1">
      <c r="A20" s="6" t="inlineStr">
        <is>
          <t xml:space="preserve">  • Click-through and conversion rates</t>
        </is>
      </c>
    </row>
    <row r="21" ht="22" customHeight="1">
      <c r="A21" s="6" t="inlineStr">
        <is>
          <t xml:space="preserve">  • Best and worst campaign identification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Benchmarks &amp; Thresholds</t>
        </is>
      </c>
      <c r="B1" s="8" t="n"/>
      <c r="C1" s="8" t="n"/>
    </row>
    <row r="3" ht="26" customHeight="1">
      <c r="A3" s="9" t="inlineStr">
        <is>
          <t>Target ROI %</t>
        </is>
      </c>
      <c r="B3" s="10" t="n">
        <v>1.5</v>
      </c>
      <c r="C3" s="11" t="inlineStr">
        <is>
          <t>150% = campaign returned 2.5x spend</t>
        </is>
      </c>
    </row>
    <row r="4" ht="26" customHeight="1">
      <c r="A4" s="9" t="inlineStr">
        <is>
          <t>Min Acceptable ROAS</t>
        </is>
      </c>
      <c r="B4" s="12" t="n">
        <v>3</v>
      </c>
      <c r="C4" s="11" t="inlineStr">
        <is>
          <t>Below this = underperforming</t>
        </is>
      </c>
    </row>
    <row r="5" ht="26" customHeight="1">
      <c r="A5" s="9" t="inlineStr">
        <is>
          <t>Target CTR %</t>
        </is>
      </c>
      <c r="B5" s="13" t="n">
        <v>0.025</v>
      </c>
      <c r="C5" s="11" t="inlineStr">
        <is>
          <t>Industry benchmark click-through rate</t>
        </is>
      </c>
    </row>
    <row r="6" ht="26" customHeight="1">
      <c r="A6" s="9" t="inlineStr">
        <is>
          <t>Target Conversion Rate</t>
        </is>
      </c>
      <c r="B6" s="14" t="n">
        <v>0.03</v>
      </c>
      <c r="C6" s="11" t="inlineStr">
        <is>
          <t>Clicks to conversions benchmark</t>
        </is>
      </c>
    </row>
    <row r="7" ht="26" customHeight="1">
      <c r="A7" s="9" t="inlineStr">
        <is>
          <t>Max Acceptable CPA ($)</t>
        </is>
      </c>
      <c r="B7" s="15" t="n">
        <v>150</v>
      </c>
      <c r="C7" s="11" t="inlineStr">
        <is>
          <t>Above this = too expensive</t>
        </is>
      </c>
    </row>
    <row r="8" ht="26" customHeight="1">
      <c r="A8" s="9" t="inlineStr">
        <is>
          <t>Overhead Multiplier</t>
        </is>
      </c>
      <c r="B8" s="16" t="n">
        <v>1.15</v>
      </c>
      <c r="C8" s="11" t="inlineStr">
        <is>
          <t>Include overhead costs (1.15 = 15%)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7" t="inlineStr">
        <is>
          <t xml:space="preserve">  INPUTS — Enter your data in yellow cells</t>
        </is>
      </c>
      <c r="B1" s="18" t="n"/>
      <c r="C1" s="18" t="n"/>
      <c r="D1" s="18" t="n"/>
      <c r="E1" s="18" t="n"/>
      <c r="F1" s="18" t="n"/>
    </row>
    <row r="3" ht="32" customHeight="1">
      <c r="A3" s="19" t="inlineStr">
        <is>
          <t>Campaign Name</t>
        </is>
      </c>
      <c r="B3" s="19" t="inlineStr">
        <is>
          <t>Spend ($)</t>
        </is>
      </c>
      <c r="C3" s="19" t="inlineStr">
        <is>
          <t>Impressions</t>
        </is>
      </c>
      <c r="D3" s="19" t="inlineStr">
        <is>
          <t>Clicks</t>
        </is>
      </c>
      <c r="E3" s="19" t="inlineStr">
        <is>
          <t>Conversions</t>
        </is>
      </c>
      <c r="F3" s="19" t="inlineStr">
        <is>
          <t>Revenue ($)</t>
        </is>
      </c>
    </row>
    <row r="4">
      <c r="A4" s="20" t="inlineStr">
        <is>
          <t>Google Ads - Brand</t>
        </is>
      </c>
      <c r="B4" s="21" t="n">
        <v>5000</v>
      </c>
      <c r="C4" s="22" t="n">
        <v>120000</v>
      </c>
      <c r="D4" s="22" t="n">
        <v>4800</v>
      </c>
      <c r="E4" s="22" t="n">
        <v>144</v>
      </c>
      <c r="F4" s="21" t="n">
        <v>28800</v>
      </c>
    </row>
    <row r="5">
      <c r="A5" s="23" t="inlineStr">
        <is>
          <t>Google Ads - Generic</t>
        </is>
      </c>
      <c r="B5" s="24" t="n">
        <v>8000</v>
      </c>
      <c r="C5" s="25" t="n">
        <v>200000</v>
      </c>
      <c r="D5" s="25" t="n">
        <v>5000</v>
      </c>
      <c r="E5" s="25" t="n">
        <v>100</v>
      </c>
      <c r="F5" s="24" t="n">
        <v>20000</v>
      </c>
    </row>
    <row r="6">
      <c r="A6" s="20" t="inlineStr">
        <is>
          <t>Facebook Ads</t>
        </is>
      </c>
      <c r="B6" s="21" t="n">
        <v>6000</v>
      </c>
      <c r="C6" s="22" t="n">
        <v>180000</v>
      </c>
      <c r="D6" s="22" t="n">
        <v>3600</v>
      </c>
      <c r="E6" s="22" t="n">
        <v>108</v>
      </c>
      <c r="F6" s="21" t="n">
        <v>18900</v>
      </c>
    </row>
    <row r="7">
      <c r="A7" s="23" t="inlineStr">
        <is>
          <t>LinkedIn Ads</t>
        </is>
      </c>
      <c r="B7" s="24" t="n">
        <v>4000</v>
      </c>
      <c r="C7" s="25" t="n">
        <v>50000</v>
      </c>
      <c r="D7" s="25" t="n">
        <v>1500</v>
      </c>
      <c r="E7" s="25" t="n">
        <v>60</v>
      </c>
      <c r="F7" s="24" t="n">
        <v>15000</v>
      </c>
    </row>
    <row r="8">
      <c r="A8" s="20" t="inlineStr">
        <is>
          <t>Email Campaign</t>
        </is>
      </c>
      <c r="B8" s="21" t="n">
        <v>1500</v>
      </c>
      <c r="C8" s="22" t="n">
        <v>25000</v>
      </c>
      <c r="D8" s="22" t="n">
        <v>5000</v>
      </c>
      <c r="E8" s="22" t="n">
        <v>250</v>
      </c>
      <c r="F8" s="21" t="n">
        <v>37500</v>
      </c>
    </row>
    <row r="9">
      <c r="A9" s="23" t="inlineStr">
        <is>
          <t>Content Marketing</t>
        </is>
      </c>
      <c r="B9" s="24" t="n">
        <v>3000</v>
      </c>
      <c r="C9" s="25" t="n">
        <v>80000</v>
      </c>
      <c r="D9" s="25" t="n">
        <v>2400</v>
      </c>
      <c r="E9" s="25" t="n">
        <v>96</v>
      </c>
      <c r="F9" s="24" t="n">
        <v>14400</v>
      </c>
    </row>
    <row r="10">
      <c r="A10" s="20" t="inlineStr">
        <is>
          <t>Webinar Series</t>
        </is>
      </c>
      <c r="B10" s="21" t="n">
        <v>2500</v>
      </c>
      <c r="C10" s="22" t="n">
        <v>15000</v>
      </c>
      <c r="D10" s="22" t="n">
        <v>3000</v>
      </c>
      <c r="E10" s="22" t="n">
        <v>150</v>
      </c>
      <c r="F10" s="21" t="n">
        <v>30000</v>
      </c>
    </row>
    <row r="11">
      <c r="A11" s="23" t="inlineStr">
        <is>
          <t>Referral Program</t>
        </is>
      </c>
      <c r="B11" s="24" t="n">
        <v>2000</v>
      </c>
      <c r="C11" s="25" t="n">
        <v>10000</v>
      </c>
      <c r="D11" s="25" t="n">
        <v>2000</v>
      </c>
      <c r="E11" s="25" t="n">
        <v>200</v>
      </c>
      <c r="F11" s="24" t="n">
        <v>40000</v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K2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28" customHeight="1">
      <c r="A1" s="26" t="inlineStr">
        <is>
          <t xml:space="preserve">  CALCULATIONS — All formulas, do NOT edit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  <c r="J1" s="27" t="n"/>
      <c r="K1" s="27" t="n"/>
    </row>
    <row r="3" ht="28" customHeight="1">
      <c r="A3" s="28" t="inlineStr">
        <is>
          <t xml:space="preserve">  PER-CAMPAIGN ANALYSIS</t>
        </is>
      </c>
      <c r="B3" s="29" t="n"/>
      <c r="C3" s="29" t="n"/>
      <c r="D3" s="29" t="n"/>
      <c r="E3" s="29" t="n"/>
      <c r="F3" s="29" t="n"/>
      <c r="G3" s="29" t="n"/>
      <c r="H3" s="29" t="n"/>
      <c r="I3" s="29" t="n"/>
      <c r="J3" s="29" t="n"/>
      <c r="K3" s="29" t="n"/>
    </row>
    <row r="4" ht="32" customHeight="1">
      <c r="A4" s="19" t="inlineStr">
        <is>
          <t>Campaign</t>
        </is>
      </c>
      <c r="B4" s="19" t="inlineStr">
        <is>
          <t>True Cost</t>
        </is>
      </c>
      <c r="C4" s="19" t="inlineStr">
        <is>
          <t>CTR %</t>
        </is>
      </c>
      <c r="D4" s="19" t="inlineStr">
        <is>
          <t>Conv Rate %</t>
        </is>
      </c>
      <c r="E4" s="19" t="inlineStr">
        <is>
          <t>CPL</t>
        </is>
      </c>
      <c r="F4" s="19" t="inlineStr">
        <is>
          <t>CPA</t>
        </is>
      </c>
      <c r="G4" s="19" t="inlineStr">
        <is>
          <t>ROI %</t>
        </is>
      </c>
      <c r="H4" s="19" t="inlineStr">
        <is>
          <t>ROAS</t>
        </is>
      </c>
      <c r="I4" s="19" t="inlineStr">
        <is>
          <t>Profit</t>
        </is>
      </c>
      <c r="J4" s="19" t="inlineStr">
        <is>
          <t>Rank</t>
        </is>
      </c>
      <c r="K4" s="19" t="inlineStr">
        <is>
          <t>Grade</t>
        </is>
      </c>
    </row>
    <row r="5">
      <c r="A5" s="30">
        <f>INPUT!A4</f>
        <v/>
      </c>
      <c r="B5" s="31">
        <f>INPUT!B4*CONFIG!B8</f>
        <v/>
      </c>
      <c r="C5" s="32">
        <f>IF(INPUT!C4=0,0,INPUT!D4/INPUT!C4)</f>
        <v/>
      </c>
      <c r="D5" s="33">
        <f>IF(INPUT!D4=0,0,INPUT!E4/INPUT!D4)</f>
        <v/>
      </c>
      <c r="E5" s="34">
        <f>IF(INPUT!D4=0,0,B5/INPUT!D4)</f>
        <v/>
      </c>
      <c r="F5" s="34">
        <f>IF(INPUT!E4=0,0,B5/INPUT!E4)</f>
        <v/>
      </c>
      <c r="G5" s="35">
        <f>IF(B5=0,0,(INPUT!F4-B5)/B5)</f>
        <v/>
      </c>
      <c r="H5" s="36">
        <f>IF(INPUT!B4=0,0,INPUT!F4/INPUT!B4)</f>
        <v/>
      </c>
      <c r="I5" s="31">
        <f>INPUT!F4-B5</f>
        <v/>
      </c>
      <c r="J5" s="37">
        <f>RANK(G5,G$5:G$12,0)</f>
        <v/>
      </c>
      <c r="K5" s="38">
        <f>IF(G5&gt;=CONFIG!B3,IF(H5&gt;=CONFIG!B4,"A","B"),IF(G5&gt;=0,"C","F"))</f>
        <v/>
      </c>
    </row>
    <row r="6">
      <c r="A6" s="39">
        <f>INPUT!A5</f>
        <v/>
      </c>
      <c r="B6" s="40">
        <f>INPUT!B5*CONFIG!B8</f>
        <v/>
      </c>
      <c r="C6" s="41">
        <f>IF(INPUT!C5=0,0,INPUT!D5/INPUT!C5)</f>
        <v/>
      </c>
      <c r="D6" s="42">
        <f>IF(INPUT!D5=0,0,INPUT!E5/INPUT!D5)</f>
        <v/>
      </c>
      <c r="E6" s="43">
        <f>IF(INPUT!D5=0,0,B6/INPUT!D5)</f>
        <v/>
      </c>
      <c r="F6" s="43">
        <f>IF(INPUT!E5=0,0,B6/INPUT!E5)</f>
        <v/>
      </c>
      <c r="G6" s="44">
        <f>IF(B6=0,0,(INPUT!F5-B6)/B6)</f>
        <v/>
      </c>
      <c r="H6" s="45">
        <f>IF(INPUT!B5=0,0,INPUT!F5/INPUT!B5)</f>
        <v/>
      </c>
      <c r="I6" s="40">
        <f>INPUT!F5-B6</f>
        <v/>
      </c>
      <c r="J6" s="46">
        <f>RANK(G6,G$5:G$12,0)</f>
        <v/>
      </c>
      <c r="K6" s="47">
        <f>IF(G6&gt;=CONFIG!B3,IF(H6&gt;=CONFIG!B4,"A","B"),IF(G6&gt;=0,"C","F"))</f>
        <v/>
      </c>
    </row>
    <row r="7">
      <c r="A7" s="30">
        <f>INPUT!A6</f>
        <v/>
      </c>
      <c r="B7" s="31">
        <f>INPUT!B6*CONFIG!B8</f>
        <v/>
      </c>
      <c r="C7" s="32">
        <f>IF(INPUT!C6=0,0,INPUT!D6/INPUT!C6)</f>
        <v/>
      </c>
      <c r="D7" s="33">
        <f>IF(INPUT!D6=0,0,INPUT!E6/INPUT!D6)</f>
        <v/>
      </c>
      <c r="E7" s="34">
        <f>IF(INPUT!D6=0,0,B7/INPUT!D6)</f>
        <v/>
      </c>
      <c r="F7" s="34">
        <f>IF(INPUT!E6=0,0,B7/INPUT!E6)</f>
        <v/>
      </c>
      <c r="G7" s="35">
        <f>IF(B7=0,0,(INPUT!F6-B7)/B7)</f>
        <v/>
      </c>
      <c r="H7" s="36">
        <f>IF(INPUT!B6=0,0,INPUT!F6/INPUT!B6)</f>
        <v/>
      </c>
      <c r="I7" s="31">
        <f>INPUT!F6-B7</f>
        <v/>
      </c>
      <c r="J7" s="37">
        <f>RANK(G7,G$5:G$12,0)</f>
        <v/>
      </c>
      <c r="K7" s="38">
        <f>IF(G7&gt;=CONFIG!B3,IF(H7&gt;=CONFIG!B4,"A","B"),IF(G7&gt;=0,"C","F"))</f>
        <v/>
      </c>
    </row>
    <row r="8">
      <c r="A8" s="39">
        <f>INPUT!A7</f>
        <v/>
      </c>
      <c r="B8" s="40">
        <f>INPUT!B7*CONFIG!B8</f>
        <v/>
      </c>
      <c r="C8" s="41">
        <f>IF(INPUT!C7=0,0,INPUT!D7/INPUT!C7)</f>
        <v/>
      </c>
      <c r="D8" s="42">
        <f>IF(INPUT!D7=0,0,INPUT!E7/INPUT!D7)</f>
        <v/>
      </c>
      <c r="E8" s="43">
        <f>IF(INPUT!D7=0,0,B8/INPUT!D7)</f>
        <v/>
      </c>
      <c r="F8" s="43">
        <f>IF(INPUT!E7=0,0,B8/INPUT!E7)</f>
        <v/>
      </c>
      <c r="G8" s="44">
        <f>IF(B8=0,0,(INPUT!F7-B8)/B8)</f>
        <v/>
      </c>
      <c r="H8" s="45">
        <f>IF(INPUT!B7=0,0,INPUT!F7/INPUT!B7)</f>
        <v/>
      </c>
      <c r="I8" s="40">
        <f>INPUT!F7-B8</f>
        <v/>
      </c>
      <c r="J8" s="46">
        <f>RANK(G8,G$5:G$12,0)</f>
        <v/>
      </c>
      <c r="K8" s="47">
        <f>IF(G8&gt;=CONFIG!B3,IF(H8&gt;=CONFIG!B4,"A","B"),IF(G8&gt;=0,"C","F"))</f>
        <v/>
      </c>
    </row>
    <row r="9">
      <c r="A9" s="30">
        <f>INPUT!A8</f>
        <v/>
      </c>
      <c r="B9" s="31">
        <f>INPUT!B8*CONFIG!B8</f>
        <v/>
      </c>
      <c r="C9" s="32">
        <f>IF(INPUT!C8=0,0,INPUT!D8/INPUT!C8)</f>
        <v/>
      </c>
      <c r="D9" s="33">
        <f>IF(INPUT!D8=0,0,INPUT!E8/INPUT!D8)</f>
        <v/>
      </c>
      <c r="E9" s="34">
        <f>IF(INPUT!D8=0,0,B9/INPUT!D8)</f>
        <v/>
      </c>
      <c r="F9" s="34">
        <f>IF(INPUT!E8=0,0,B9/INPUT!E8)</f>
        <v/>
      </c>
      <c r="G9" s="35">
        <f>IF(B9=0,0,(INPUT!F8-B9)/B9)</f>
        <v/>
      </c>
      <c r="H9" s="36">
        <f>IF(INPUT!B8=0,0,INPUT!F8/INPUT!B8)</f>
        <v/>
      </c>
      <c r="I9" s="31">
        <f>INPUT!F8-B9</f>
        <v/>
      </c>
      <c r="J9" s="37">
        <f>RANK(G9,G$5:G$12,0)</f>
        <v/>
      </c>
      <c r="K9" s="38">
        <f>IF(G9&gt;=CONFIG!B3,IF(H9&gt;=CONFIG!B4,"A","B"),IF(G9&gt;=0,"C","F"))</f>
        <v/>
      </c>
    </row>
    <row r="10">
      <c r="A10" s="39">
        <f>INPUT!A9</f>
        <v/>
      </c>
      <c r="B10" s="40">
        <f>INPUT!B9*CONFIG!B8</f>
        <v/>
      </c>
      <c r="C10" s="41">
        <f>IF(INPUT!C9=0,0,INPUT!D9/INPUT!C9)</f>
        <v/>
      </c>
      <c r="D10" s="42">
        <f>IF(INPUT!D9=0,0,INPUT!E9/INPUT!D9)</f>
        <v/>
      </c>
      <c r="E10" s="43">
        <f>IF(INPUT!D9=0,0,B10/INPUT!D9)</f>
        <v/>
      </c>
      <c r="F10" s="43">
        <f>IF(INPUT!E9=0,0,B10/INPUT!E9)</f>
        <v/>
      </c>
      <c r="G10" s="44">
        <f>IF(B10=0,0,(INPUT!F9-B10)/B10)</f>
        <v/>
      </c>
      <c r="H10" s="45">
        <f>IF(INPUT!B9=0,0,INPUT!F9/INPUT!B9)</f>
        <v/>
      </c>
      <c r="I10" s="40">
        <f>INPUT!F9-B10</f>
        <v/>
      </c>
      <c r="J10" s="46">
        <f>RANK(G10,G$5:G$12,0)</f>
        <v/>
      </c>
      <c r="K10" s="47">
        <f>IF(G10&gt;=CONFIG!B3,IF(H10&gt;=CONFIG!B4,"A","B"),IF(G10&gt;=0,"C","F"))</f>
        <v/>
      </c>
    </row>
    <row r="11">
      <c r="A11" s="30">
        <f>INPUT!A10</f>
        <v/>
      </c>
      <c r="B11" s="31">
        <f>INPUT!B10*CONFIG!B8</f>
        <v/>
      </c>
      <c r="C11" s="32">
        <f>IF(INPUT!C10=0,0,INPUT!D10/INPUT!C10)</f>
        <v/>
      </c>
      <c r="D11" s="33">
        <f>IF(INPUT!D10=0,0,INPUT!E10/INPUT!D10)</f>
        <v/>
      </c>
      <c r="E11" s="34">
        <f>IF(INPUT!D10=0,0,B11/INPUT!D10)</f>
        <v/>
      </c>
      <c r="F11" s="34">
        <f>IF(INPUT!E10=0,0,B11/INPUT!E10)</f>
        <v/>
      </c>
      <c r="G11" s="35">
        <f>IF(B11=0,0,(INPUT!F10-B11)/B11)</f>
        <v/>
      </c>
      <c r="H11" s="36">
        <f>IF(INPUT!B10=0,0,INPUT!F10/INPUT!B10)</f>
        <v/>
      </c>
      <c r="I11" s="31">
        <f>INPUT!F10-B11</f>
        <v/>
      </c>
      <c r="J11" s="37">
        <f>RANK(G11,G$5:G$12,0)</f>
        <v/>
      </c>
      <c r="K11" s="38">
        <f>IF(G11&gt;=CONFIG!B3,IF(H11&gt;=CONFIG!B4,"A","B"),IF(G11&gt;=0,"C","F"))</f>
        <v/>
      </c>
    </row>
    <row r="12">
      <c r="A12" s="39">
        <f>INPUT!A11</f>
        <v/>
      </c>
      <c r="B12" s="40">
        <f>INPUT!B11*CONFIG!B8</f>
        <v/>
      </c>
      <c r="C12" s="41">
        <f>IF(INPUT!C11=0,0,INPUT!D11/INPUT!C11)</f>
        <v/>
      </c>
      <c r="D12" s="42">
        <f>IF(INPUT!D11=0,0,INPUT!E11/INPUT!D11)</f>
        <v/>
      </c>
      <c r="E12" s="43">
        <f>IF(INPUT!D11=0,0,B12/INPUT!D11)</f>
        <v/>
      </c>
      <c r="F12" s="43">
        <f>IF(INPUT!E11=0,0,B12/INPUT!E11)</f>
        <v/>
      </c>
      <c r="G12" s="44">
        <f>IF(B12=0,0,(INPUT!F11-B12)/B12)</f>
        <v/>
      </c>
      <c r="H12" s="45">
        <f>IF(INPUT!B11=0,0,INPUT!F11/INPUT!B11)</f>
        <v/>
      </c>
      <c r="I12" s="40">
        <f>INPUT!F11-B12</f>
        <v/>
      </c>
      <c r="J12" s="46">
        <f>RANK(G12,G$5:G$12,0)</f>
        <v/>
      </c>
      <c r="K12" s="47">
        <f>IF(G12&gt;=CONFIG!B3,IF(H12&gt;=CONFIG!B4,"A","B"),IF(G12&gt;=0,"C","F"))</f>
        <v/>
      </c>
    </row>
    <row r="14" ht="28" customHeight="1">
      <c r="A14" s="48" t="inlineStr">
        <is>
          <t xml:space="preserve">  AGGREGATE METRICS</t>
        </is>
      </c>
      <c r="B14" s="49" t="n"/>
      <c r="C14" s="49" t="n"/>
      <c r="D14" s="49" t="n"/>
      <c r="E14" s="49" t="n"/>
      <c r="F14" s="49" t="n"/>
      <c r="G14" s="49" t="n"/>
      <c r="H14" s="49" t="n"/>
      <c r="I14" s="49" t="n"/>
      <c r="J14" s="49" t="n"/>
      <c r="K14" s="49" t="n"/>
    </row>
    <row r="15" ht="28" customHeight="1">
      <c r="A15" s="50" t="inlineStr">
        <is>
          <t>Total Spend</t>
        </is>
      </c>
      <c r="B15" s="51">
        <f>SUM(INPUT!B4:B11)</f>
        <v/>
      </c>
    </row>
    <row r="16" ht="28" customHeight="1">
      <c r="A16" s="50" t="inlineStr">
        <is>
          <t>Total True Cost</t>
        </is>
      </c>
      <c r="B16" s="51">
        <f>SUM(B5:B12)</f>
        <v/>
      </c>
    </row>
    <row r="17" ht="28" customHeight="1">
      <c r="A17" s="50" t="inlineStr">
        <is>
          <t>Total Revenue</t>
        </is>
      </c>
      <c r="B17" s="51">
        <f>SUM(INPUT!F4:F11)</f>
        <v/>
      </c>
    </row>
    <row r="18" ht="28" customHeight="1">
      <c r="A18" s="50" t="inlineStr">
        <is>
          <t>Total Profit</t>
        </is>
      </c>
      <c r="B18" s="51">
        <f>SUM(I5:I12)</f>
        <v/>
      </c>
    </row>
    <row r="19" ht="28" customHeight="1">
      <c r="A19" s="50" t="inlineStr">
        <is>
          <t>Overall ROI</t>
        </is>
      </c>
      <c r="B19" s="35">
        <f>IF(B16=0,0,B18/B16)</f>
        <v/>
      </c>
    </row>
    <row r="20" ht="28" customHeight="1">
      <c r="A20" s="50" t="inlineStr">
        <is>
          <t>Overall ROAS</t>
        </is>
      </c>
      <c r="B20" s="36">
        <f>IF(B15=0,0,B17/B15)</f>
        <v/>
      </c>
    </row>
    <row r="21" ht="28" customHeight="1">
      <c r="A21" s="50" t="inlineStr">
        <is>
          <t>Avg CPL</t>
        </is>
      </c>
      <c r="B21" s="52">
        <f>IFERROR(AVERAGE(E5:E12),0)</f>
        <v/>
      </c>
    </row>
    <row r="22" ht="28" customHeight="1">
      <c r="A22" s="50" t="inlineStr">
        <is>
          <t>Avg CPA</t>
        </is>
      </c>
      <c r="B22" s="52">
        <f>IFERROR(AVERAGE(F5:F12),0)</f>
        <v/>
      </c>
    </row>
    <row r="23" ht="28" customHeight="1">
      <c r="A23" s="50" t="inlineStr">
        <is>
          <t>Best Campaign</t>
        </is>
      </c>
      <c r="B23" s="38">
        <f>INDEX(A5:A12,MATCH(MAX(G5:G12),G5:G12,0))</f>
        <v/>
      </c>
    </row>
    <row r="24" ht="28" customHeight="1">
      <c r="A24" s="50" t="inlineStr">
        <is>
          <t>Worst Campaign</t>
        </is>
      </c>
      <c r="B24" s="38">
        <f>INDEX(A5:A12,MATCH(MIN(G5:G12),G5:G12,0))</f>
        <v/>
      </c>
    </row>
    <row r="25" ht="28" customHeight="1">
      <c r="A25" s="50" t="inlineStr">
        <is>
          <t>A-Grade Campaigns</t>
        </is>
      </c>
      <c r="B25" s="37">
        <f>COUNTIF(K5:K12,"A")</f>
        <v/>
      </c>
    </row>
    <row r="26" ht="28" customHeight="1">
      <c r="A26" s="50" t="inlineStr">
        <is>
          <t>Failing Campaigns</t>
        </is>
      </c>
      <c r="B26" s="37">
        <f>COUNTIF(K5:K12,"F")</f>
        <v/>
      </c>
    </row>
  </sheetData>
  <mergeCells count="3">
    <mergeCell ref="A14:K14"/>
    <mergeCell ref="A1:K1"/>
    <mergeCell ref="A3:K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I2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44" customHeight="1">
      <c r="A1" s="53" t="inlineStr">
        <is>
          <t>CAMPAIGN ROI CALCULATOR — RESULTS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  <c r="I2" s="4" t="n"/>
    </row>
    <row r="4" ht="28" customHeight="1">
      <c r="A4" s="28" t="inlineStr">
        <is>
          <t xml:space="preserve">  PORTFOLIO PERFORMANCE</t>
        </is>
      </c>
      <c r="B4" s="29" t="n"/>
      <c r="C4" s="29" t="n"/>
      <c r="D4" s="29" t="n"/>
      <c r="E4" s="29" t="n"/>
      <c r="F4" s="29" t="n"/>
      <c r="G4" s="29" t="n"/>
      <c r="H4" s="29" t="n"/>
      <c r="I4" s="29" t="n"/>
    </row>
    <row r="5" ht="32" customHeight="1">
      <c r="A5" s="54" t="inlineStr">
        <is>
          <t>Total Spend</t>
        </is>
      </c>
      <c r="B5" s="55">
        <f>LOGIC!B15</f>
        <v/>
      </c>
      <c r="D5" s="54" t="inlineStr">
        <is>
          <t>Total Revenue</t>
        </is>
      </c>
      <c r="E5" s="55">
        <f>LOGIC!B17</f>
        <v/>
      </c>
    </row>
    <row r="6" ht="32" customHeight="1">
      <c r="A6" s="54" t="inlineStr">
        <is>
          <t>Total Profit</t>
        </is>
      </c>
      <c r="B6" s="55">
        <f>LOGIC!B18</f>
        <v/>
      </c>
      <c r="D6" s="54" t="inlineStr">
        <is>
          <t>Overall ROI</t>
        </is>
      </c>
      <c r="E6" s="56">
        <f>LOGIC!B19</f>
        <v/>
      </c>
    </row>
    <row r="7" ht="32" customHeight="1">
      <c r="A7" s="54" t="inlineStr">
        <is>
          <t>Overall ROAS</t>
        </is>
      </c>
      <c r="B7" s="57">
        <f>LOGIC!B20</f>
        <v/>
      </c>
      <c r="D7" s="54" t="inlineStr">
        <is>
          <t>Avg CPA</t>
        </is>
      </c>
      <c r="E7" s="58">
        <f>LOGIC!B22</f>
        <v/>
      </c>
    </row>
    <row r="8" ht="32" customHeight="1">
      <c r="A8" s="54" t="inlineStr">
        <is>
          <t>Best Campaign</t>
        </is>
      </c>
      <c r="B8" s="59">
        <f>LOGIC!B23</f>
        <v/>
      </c>
      <c r="D8" s="54" t="inlineStr">
        <is>
          <t>Worst Campaign</t>
        </is>
      </c>
      <c r="E8" s="59">
        <f>LOGIC!B24</f>
        <v/>
      </c>
    </row>
    <row r="10" ht="28" customHeight="1">
      <c r="A10" s="48" t="inlineStr">
        <is>
          <t xml:space="preserve">  CAMPAIGN DETAIL</t>
        </is>
      </c>
      <c r="B10" s="49" t="n"/>
      <c r="C10" s="49" t="n"/>
      <c r="D10" s="49" t="n"/>
      <c r="E10" s="49" t="n"/>
      <c r="F10" s="49" t="n"/>
      <c r="G10" s="49" t="n"/>
      <c r="H10" s="49" t="n"/>
      <c r="I10" s="49" t="n"/>
    </row>
    <row r="11" ht="32" customHeight="1">
      <c r="A11" s="19" t="inlineStr">
        <is>
          <t>Campaign</t>
        </is>
      </c>
      <c r="B11" s="19" t="inlineStr">
        <is>
          <t>Spend</t>
        </is>
      </c>
      <c r="C11" s="19" t="inlineStr">
        <is>
          <t>Revenue</t>
        </is>
      </c>
      <c r="D11" s="19" t="inlineStr">
        <is>
          <t>Profit</t>
        </is>
      </c>
      <c r="E11" s="19" t="inlineStr">
        <is>
          <t>ROI %</t>
        </is>
      </c>
      <c r="F11" s="19" t="inlineStr">
        <is>
          <t>ROAS</t>
        </is>
      </c>
      <c r="G11" s="19" t="inlineStr">
        <is>
          <t>CPA</t>
        </is>
      </c>
      <c r="H11" s="19" t="inlineStr">
        <is>
          <t>Rank</t>
        </is>
      </c>
      <c r="I11" s="19" t="inlineStr">
        <is>
          <t>Grade</t>
        </is>
      </c>
    </row>
    <row r="12">
      <c r="A12" s="60">
        <f>LOGIC!A5</f>
        <v/>
      </c>
      <c r="B12" s="61">
        <f>INPUT!B4</f>
        <v/>
      </c>
      <c r="C12" s="61">
        <f>INPUT!F4</f>
        <v/>
      </c>
      <c r="D12" s="62">
        <f>LOGIC!I5</f>
        <v/>
      </c>
      <c r="E12" s="63">
        <f>LOGIC!G5</f>
        <v/>
      </c>
      <c r="F12" s="64">
        <f>LOGIC!H5</f>
        <v/>
      </c>
      <c r="G12" s="65">
        <f>LOGIC!F5</f>
        <v/>
      </c>
      <c r="H12" s="66">
        <f>LOGIC!J5</f>
        <v/>
      </c>
      <c r="I12" s="67">
        <f>LOGIC!K5</f>
        <v/>
      </c>
    </row>
    <row r="13">
      <c r="A13" s="68">
        <f>LOGIC!A6</f>
        <v/>
      </c>
      <c r="B13" s="69">
        <f>INPUT!B5</f>
        <v/>
      </c>
      <c r="C13" s="69">
        <f>INPUT!F5</f>
        <v/>
      </c>
      <c r="D13" s="70">
        <f>LOGIC!I6</f>
        <v/>
      </c>
      <c r="E13" s="71">
        <f>LOGIC!G6</f>
        <v/>
      </c>
      <c r="F13" s="72">
        <f>LOGIC!H6</f>
        <v/>
      </c>
      <c r="G13" s="73">
        <f>LOGIC!F6</f>
        <v/>
      </c>
      <c r="H13" s="74">
        <f>LOGIC!J6</f>
        <v/>
      </c>
      <c r="I13" s="75">
        <f>LOGIC!K6</f>
        <v/>
      </c>
    </row>
    <row r="14">
      <c r="A14" s="60">
        <f>LOGIC!A7</f>
        <v/>
      </c>
      <c r="B14" s="61">
        <f>INPUT!B6</f>
        <v/>
      </c>
      <c r="C14" s="61">
        <f>INPUT!F6</f>
        <v/>
      </c>
      <c r="D14" s="62">
        <f>LOGIC!I7</f>
        <v/>
      </c>
      <c r="E14" s="63">
        <f>LOGIC!G7</f>
        <v/>
      </c>
      <c r="F14" s="64">
        <f>LOGIC!H7</f>
        <v/>
      </c>
      <c r="G14" s="65">
        <f>LOGIC!F7</f>
        <v/>
      </c>
      <c r="H14" s="66">
        <f>LOGIC!J7</f>
        <v/>
      </c>
      <c r="I14" s="67">
        <f>LOGIC!K7</f>
        <v/>
      </c>
    </row>
    <row r="15">
      <c r="A15" s="68">
        <f>LOGIC!A8</f>
        <v/>
      </c>
      <c r="B15" s="69">
        <f>INPUT!B7</f>
        <v/>
      </c>
      <c r="C15" s="69">
        <f>INPUT!F7</f>
        <v/>
      </c>
      <c r="D15" s="70">
        <f>LOGIC!I8</f>
        <v/>
      </c>
      <c r="E15" s="71">
        <f>LOGIC!G8</f>
        <v/>
      </c>
      <c r="F15" s="72">
        <f>LOGIC!H8</f>
        <v/>
      </c>
      <c r="G15" s="73">
        <f>LOGIC!F8</f>
        <v/>
      </c>
      <c r="H15" s="74">
        <f>LOGIC!J8</f>
        <v/>
      </c>
      <c r="I15" s="75">
        <f>LOGIC!K8</f>
        <v/>
      </c>
    </row>
    <row r="16">
      <c r="A16" s="60">
        <f>LOGIC!A9</f>
        <v/>
      </c>
      <c r="B16" s="61">
        <f>INPUT!B8</f>
        <v/>
      </c>
      <c r="C16" s="61">
        <f>INPUT!F8</f>
        <v/>
      </c>
      <c r="D16" s="62">
        <f>LOGIC!I9</f>
        <v/>
      </c>
      <c r="E16" s="63">
        <f>LOGIC!G9</f>
        <v/>
      </c>
      <c r="F16" s="64">
        <f>LOGIC!H9</f>
        <v/>
      </c>
      <c r="G16" s="65">
        <f>LOGIC!F9</f>
        <v/>
      </c>
      <c r="H16" s="66">
        <f>LOGIC!J9</f>
        <v/>
      </c>
      <c r="I16" s="67">
        <f>LOGIC!K9</f>
        <v/>
      </c>
    </row>
    <row r="17">
      <c r="A17" s="68">
        <f>LOGIC!A10</f>
        <v/>
      </c>
      <c r="B17" s="69">
        <f>INPUT!B9</f>
        <v/>
      </c>
      <c r="C17" s="69">
        <f>INPUT!F9</f>
        <v/>
      </c>
      <c r="D17" s="70">
        <f>LOGIC!I10</f>
        <v/>
      </c>
      <c r="E17" s="71">
        <f>LOGIC!G10</f>
        <v/>
      </c>
      <c r="F17" s="72">
        <f>LOGIC!H10</f>
        <v/>
      </c>
      <c r="G17" s="73">
        <f>LOGIC!F10</f>
        <v/>
      </c>
      <c r="H17" s="74">
        <f>LOGIC!J10</f>
        <v/>
      </c>
      <c r="I17" s="75">
        <f>LOGIC!K10</f>
        <v/>
      </c>
    </row>
    <row r="18">
      <c r="A18" s="60">
        <f>LOGIC!A11</f>
        <v/>
      </c>
      <c r="B18" s="61">
        <f>INPUT!B10</f>
        <v/>
      </c>
      <c r="C18" s="61">
        <f>INPUT!F10</f>
        <v/>
      </c>
      <c r="D18" s="62">
        <f>LOGIC!I11</f>
        <v/>
      </c>
      <c r="E18" s="63">
        <f>LOGIC!G11</f>
        <v/>
      </c>
      <c r="F18" s="64">
        <f>LOGIC!H11</f>
        <v/>
      </c>
      <c r="G18" s="65">
        <f>LOGIC!F11</f>
        <v/>
      </c>
      <c r="H18" s="66">
        <f>LOGIC!J11</f>
        <v/>
      </c>
      <c r="I18" s="67">
        <f>LOGIC!K11</f>
        <v/>
      </c>
    </row>
    <row r="19">
      <c r="A19" s="68">
        <f>LOGIC!A12</f>
        <v/>
      </c>
      <c r="B19" s="69">
        <f>INPUT!B11</f>
        <v/>
      </c>
      <c r="C19" s="69">
        <f>INPUT!F11</f>
        <v/>
      </c>
      <c r="D19" s="70">
        <f>LOGIC!I12</f>
        <v/>
      </c>
      <c r="E19" s="71">
        <f>LOGIC!G12</f>
        <v/>
      </c>
      <c r="F19" s="72">
        <f>LOGIC!H12</f>
        <v/>
      </c>
      <c r="G19" s="73">
        <f>LOGIC!F12</f>
        <v/>
      </c>
      <c r="H19" s="74">
        <f>LOGIC!J12</f>
        <v/>
      </c>
      <c r="I19" s="75">
        <f>LOGIC!K12</f>
        <v/>
      </c>
    </row>
    <row r="21" ht="24" customHeight="1">
      <c r="A21" s="76" t="inlineStr">
        <is>
          <t>RangeLead.com  |  Premium B2B Lead Data  |  Free Download — rangelead.com/free-tools</t>
        </is>
      </c>
    </row>
  </sheetData>
  <mergeCells count="5">
    <mergeCell ref="A2:I2"/>
    <mergeCell ref="A10:I10"/>
    <mergeCell ref="A1:I1"/>
    <mergeCell ref="A4:I4"/>
    <mergeCell ref="A21:I21"/>
  </mergeCells>
  <conditionalFormatting sqref="D12:D19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E12:E19">
    <cfRule type="cellIs" priority="3" operator="greaterThanOrEqual" dxfId="0">
      <formula>1.5</formula>
    </cfRule>
    <cfRule type="cellIs" priority="4" operator="between" dxfId="2">
      <formula>0.0</formula>
      <formula>1.499</formula>
    </cfRule>
    <cfRule type="cellIs" priority="5" operator="lessThan" dxfId="1">
      <formula>0.0</formula>
    </cfRule>
  </conditionalFormatting>
  <conditionalFormatting sqref="I12:I19">
    <cfRule type="cellIs" priority="6" operator="equal" dxfId="0">
      <formula>"A"</formula>
    </cfRule>
    <cfRule type="cellIs" priority="7" operator="equal" dxfId="3">
      <formula>"B"</formula>
    </cfRule>
    <cfRule type="cellIs" priority="8" operator="equal" dxfId="2">
      <formula>"C"</formula>
    </cfRule>
    <cfRule type="cellIs" priority="9" operator="equal" dxfId="1">
      <formula>"F"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