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README" sheetId="1" state="visible" r:id="rId1"/>
    <sheet xmlns:r="http://schemas.openxmlformats.org/officeDocument/2006/relationships" name="CONFIG" sheetId="2" state="visible" r:id="rId2"/>
    <sheet xmlns:r="http://schemas.openxmlformats.org/officeDocument/2006/relationships" name="INPUT" sheetId="3" state="visible" r:id="rId3"/>
    <sheet xmlns:r="http://schemas.openxmlformats.org/officeDocument/2006/relationships" name="LOGIC" sheetId="4" state="visible" r:id="rId4"/>
    <sheet xmlns:r="http://schemas.openxmlformats.org/officeDocument/2006/relationships" name="OUTPUT" sheetId="5" state="visible" r:id="rId5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&quot;$&quot;#,##0"/>
    <numFmt numFmtId="165" formatCode="0.0"/>
    <numFmt numFmtId="166" formatCode="0.0%"/>
  </numFmts>
  <fonts count="14">
    <font>
      <name val="Calibri"/>
      <family val="2"/>
      <color theme="1"/>
      <sz val="11"/>
      <scheme val="minor"/>
    </font>
    <font>
      <name val="Aptos"/>
      <b val="1"/>
      <color rgb="00FFFFFF"/>
      <sz val="18"/>
    </font>
    <font>
      <name val="Aptos"/>
      <color rgb="00FFFFFF"/>
      <sz val="10"/>
    </font>
    <font>
      <name val="Aptos"/>
      <b val="1"/>
      <color rgb="001E3A5F"/>
      <sz val="11"/>
    </font>
    <font>
      <name val="Aptos"/>
      <color rgb="00374151"/>
      <sz val="10"/>
    </font>
    <font>
      <name val="Aptos"/>
      <b val="1"/>
      <color rgb="00FFFFFF"/>
      <sz val="11"/>
    </font>
    <font>
      <name val="Aptos"/>
      <b val="1"/>
      <color rgb="00374151"/>
      <sz val="10"/>
    </font>
    <font>
      <name val="Aptos"/>
      <color rgb="00374151"/>
      <sz val="11"/>
    </font>
    <font>
      <name val="Aptos"/>
      <i val="1"/>
      <color rgb="006B7280"/>
      <sz val="9"/>
    </font>
    <font>
      <name val="Aptos"/>
      <b val="1"/>
      <color rgb="00FFFFFF"/>
      <sz val="10"/>
    </font>
    <font>
      <name val="Aptos"/>
      <b val="1"/>
      <color rgb="000F1B2D"/>
      <sz val="11"/>
    </font>
    <font>
      <name val="Aptos"/>
      <b val="1"/>
      <color rgb="00FFFFFF"/>
      <sz val="16"/>
    </font>
    <font>
      <name val="Aptos"/>
      <b val="1"/>
      <color rgb="000F1B2D"/>
      <sz val="13"/>
    </font>
    <font>
      <name val="Aptos"/>
      <b val="1"/>
      <color rgb="000F1B2D"/>
      <sz val="16"/>
    </font>
  </fonts>
  <fills count="15">
    <fill>
      <patternFill/>
    </fill>
    <fill>
      <patternFill patternType="gray125"/>
    </fill>
    <fill>
      <patternFill patternType="solid">
        <fgColor rgb="000F1B2D"/>
        <bgColor rgb="000F1B2D"/>
      </patternFill>
    </fill>
    <fill>
      <patternFill patternType="solid">
        <fgColor rgb="001E3A5F"/>
        <bgColor rgb="001E3A5F"/>
      </patternFill>
    </fill>
    <fill>
      <patternFill patternType="solid">
        <fgColor rgb="007C3AED"/>
        <bgColor rgb="007C3AED"/>
      </patternFill>
    </fill>
    <fill>
      <patternFill patternType="solid">
        <fgColor rgb="00F5F3FF"/>
        <bgColor rgb="00F5F3FF"/>
      </patternFill>
    </fill>
    <fill>
      <patternFill patternType="solid">
        <fgColor rgb="0016A34A"/>
        <bgColor rgb="0016A34A"/>
      </patternFill>
    </fill>
    <fill>
      <patternFill patternType="solid">
        <fgColor rgb="00FFFDE7"/>
        <bgColor rgb="00FFFDE7"/>
      </patternFill>
    </fill>
    <fill>
      <patternFill patternType="solid">
        <fgColor rgb="00FFF9C4"/>
        <bgColor rgb="00FFF9C4"/>
      </patternFill>
    </fill>
    <fill>
      <patternFill patternType="solid">
        <fgColor rgb="00D97706"/>
        <bgColor rgb="00D97706"/>
      </patternFill>
    </fill>
    <fill>
      <patternFill patternType="solid">
        <fgColor rgb="00F1F5F9"/>
        <bgColor rgb="00F1F5F9"/>
      </patternFill>
    </fill>
    <fill>
      <patternFill patternType="solid">
        <fgColor rgb="00E8EAF0"/>
        <bgColor rgb="00E8EAF0"/>
      </patternFill>
    </fill>
    <fill>
      <patternFill patternType="solid">
        <fgColor rgb="000891B2"/>
        <bgColor rgb="000891B2"/>
      </patternFill>
    </fill>
    <fill>
      <patternFill patternType="solid">
        <fgColor rgb="00FFFFFF"/>
        <bgColor rgb="00FFFFFF"/>
      </patternFill>
    </fill>
    <fill>
      <patternFill patternType="solid">
        <fgColor rgb="00F0F9FF"/>
        <bgColor rgb="00F0F9FF"/>
      </patternFill>
    </fill>
  </fills>
  <borders count="2">
    <border>
      <left/>
      <right/>
      <top/>
      <bottom/>
      <diagonal/>
    </border>
    <border>
      <left style="thin">
        <color rgb="00D1D5DB"/>
      </left>
      <right style="thin">
        <color rgb="00D1D5DB"/>
      </right>
      <top style="thin">
        <color rgb="00D1D5DB"/>
      </top>
      <bottom style="thin">
        <color rgb="00D1D5DB"/>
      </bottom>
    </border>
  </borders>
  <cellStyleXfs count="1">
    <xf numFmtId="0" fontId="0" fillId="0" borderId="0"/>
  </cellStyleXfs>
  <cellXfs count="50">
    <xf numFmtId="0" fontId="0" fillId="0" borderId="0" pivotButton="0" quotePrefix="0" xfId="0"/>
    <xf numFmtId="0" fontId="1" fillId="2" borderId="0" applyAlignment="1" pivotButton="0" quotePrefix="0" xfId="0">
      <alignment horizontal="center" vertical="center"/>
    </xf>
    <xf numFmtId="0" fontId="0" fillId="2" borderId="0" pivotButton="0" quotePrefix="0" xfId="0"/>
    <xf numFmtId="0" fontId="2" fillId="3" borderId="0" applyAlignment="1" pivotButton="0" quotePrefix="0" xfId="0">
      <alignment horizontal="center" vertical="center"/>
    </xf>
    <xf numFmtId="0" fontId="0" fillId="3" borderId="0" pivotButton="0" quotePrefix="0" xfId="0"/>
    <xf numFmtId="0" fontId="3" fillId="0" borderId="0" applyAlignment="1" pivotButton="0" quotePrefix="0" xfId="0">
      <alignment vertical="top"/>
    </xf>
    <xf numFmtId="0" fontId="4" fillId="0" borderId="0" applyAlignment="1" pivotButton="0" quotePrefix="0" xfId="0">
      <alignment vertical="center" wrapText="1"/>
    </xf>
    <xf numFmtId="0" fontId="5" fillId="4" borderId="1" applyAlignment="1" pivotButton="0" quotePrefix="0" xfId="0">
      <alignment horizontal="left" vertical="center"/>
    </xf>
    <xf numFmtId="0" fontId="0" fillId="4" borderId="1" pivotButton="0" quotePrefix="0" xfId="0"/>
    <xf numFmtId="0" fontId="6" fillId="5" borderId="1" applyAlignment="1" pivotButton="0" quotePrefix="0" xfId="0">
      <alignment horizontal="left" vertical="center"/>
    </xf>
    <xf numFmtId="9" fontId="7" fillId="5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left" vertical="center"/>
    </xf>
    <xf numFmtId="10" fontId="7" fillId="5" borderId="1" applyAlignment="1" pivotButton="0" quotePrefix="0" xfId="0">
      <alignment horizontal="center" vertical="center"/>
    </xf>
    <xf numFmtId="164" fontId="7" fillId="5" borderId="1" applyAlignment="1" pivotButton="0" quotePrefix="0" xfId="0">
      <alignment horizontal="center" vertical="center"/>
    </xf>
    <xf numFmtId="3" fontId="7" fillId="5" borderId="1" applyAlignment="1" pivotButton="0" quotePrefix="0" xfId="0">
      <alignment horizontal="center" vertical="center"/>
    </xf>
    <xf numFmtId="0" fontId="5" fillId="6" borderId="1" applyAlignment="1" pivotButton="0" quotePrefix="0" xfId="0">
      <alignment horizontal="left" vertical="center"/>
    </xf>
    <xf numFmtId="0" fontId="0" fillId="6" borderId="1" pivotButton="0" quotePrefix="0" xfId="0"/>
    <xf numFmtId="0" fontId="9" fillId="3" borderId="1" applyAlignment="1" pivotButton="0" quotePrefix="0" xfId="0">
      <alignment horizontal="center" vertical="center" wrapText="1"/>
    </xf>
    <xf numFmtId="0" fontId="7" fillId="7" borderId="1" applyAlignment="1" pivotButton="0" quotePrefix="0" xfId="0">
      <alignment horizontal="center" vertical="center"/>
    </xf>
    <xf numFmtId="164" fontId="7" fillId="7" borderId="1" applyAlignment="1" pivotButton="0" quotePrefix="0" xfId="0">
      <alignment horizontal="center" vertical="center"/>
    </xf>
    <xf numFmtId="0" fontId="7" fillId="8" borderId="1" applyAlignment="1" pivotButton="0" quotePrefix="0" xfId="0">
      <alignment horizontal="center" vertical="center"/>
    </xf>
    <xf numFmtId="164" fontId="7" fillId="8" borderId="1" applyAlignment="1" pivotButton="0" quotePrefix="0" xfId="0">
      <alignment horizontal="center" vertical="center"/>
    </xf>
    <xf numFmtId="0" fontId="5" fillId="9" borderId="1" applyAlignment="1" pivotButton="0" quotePrefix="0" xfId="0">
      <alignment horizontal="left" vertical="center"/>
    </xf>
    <xf numFmtId="0" fontId="0" fillId="9" borderId="1" pivotButton="0" quotePrefix="0" xfId="0"/>
    <xf numFmtId="0" fontId="5" fillId="3" borderId="1" applyAlignment="1" pivotButton="0" quotePrefix="0" xfId="0">
      <alignment horizontal="left" vertical="center"/>
    </xf>
    <xf numFmtId="0" fontId="0" fillId="3" borderId="1" pivotButton="0" quotePrefix="0" xfId="0"/>
    <xf numFmtId="0" fontId="7" fillId="10" borderId="1" applyAlignment="1" pivotButton="0" quotePrefix="0" xfId="0">
      <alignment horizontal="center" vertical="center"/>
    </xf>
    <xf numFmtId="164" fontId="7" fillId="10" borderId="1" applyAlignment="1" pivotButton="0" quotePrefix="0" xfId="0">
      <alignment horizontal="center" vertical="center"/>
    </xf>
    <xf numFmtId="164" fontId="10" fillId="10" borderId="1" applyAlignment="1" pivotButton="0" quotePrefix="0" xfId="0">
      <alignment horizontal="center" vertical="center"/>
    </xf>
    <xf numFmtId="0" fontId="7" fillId="11" borderId="1" applyAlignment="1" pivotButton="0" quotePrefix="0" xfId="0">
      <alignment horizontal="center" vertical="center"/>
    </xf>
    <xf numFmtId="164" fontId="7" fillId="11" borderId="1" applyAlignment="1" pivotButton="0" quotePrefix="0" xfId="0">
      <alignment horizontal="center" vertical="center"/>
    </xf>
    <xf numFmtId="164" fontId="10" fillId="11" borderId="1" applyAlignment="1" pivotButton="0" quotePrefix="0" xfId="0">
      <alignment horizontal="center" vertical="center"/>
    </xf>
    <xf numFmtId="0" fontId="5" fillId="12" borderId="1" applyAlignment="1" pivotButton="0" quotePrefix="0" xfId="0">
      <alignment horizontal="left" vertical="center"/>
    </xf>
    <xf numFmtId="0" fontId="0" fillId="12" borderId="1" pivotButton="0" quotePrefix="0" xfId="0"/>
    <xf numFmtId="0" fontId="6" fillId="10" borderId="1" applyAlignment="1" pivotButton="0" quotePrefix="0" xfId="0">
      <alignment horizontal="left" vertical="center"/>
    </xf>
    <xf numFmtId="3" fontId="10" fillId="10" borderId="1" applyAlignment="1" pivotButton="0" quotePrefix="0" xfId="0">
      <alignment horizontal="center" vertical="center"/>
    </xf>
    <xf numFmtId="0" fontId="5" fillId="2" borderId="1" applyAlignment="1" pivotButton="0" quotePrefix="0" xfId="0">
      <alignment horizontal="left" vertical="center"/>
    </xf>
    <xf numFmtId="0" fontId="0" fillId="2" borderId="1" pivotButton="0" quotePrefix="0" xfId="0"/>
    <xf numFmtId="165" fontId="10" fillId="10" borderId="1" applyAlignment="1" pivotButton="0" quotePrefix="0" xfId="0">
      <alignment horizontal="center" vertical="center"/>
    </xf>
    <xf numFmtId="166" fontId="10" fillId="10" borderId="1" applyAlignment="1" pivotButton="0" quotePrefix="0" xfId="0">
      <alignment horizontal="center" vertical="center"/>
    </xf>
    <xf numFmtId="0" fontId="10" fillId="10" borderId="1" applyAlignment="1" pivotButton="0" quotePrefix="0" xfId="0">
      <alignment horizontal="center" vertical="center"/>
    </xf>
    <xf numFmtId="0" fontId="11" fillId="2" borderId="0" applyAlignment="1" pivotButton="0" quotePrefix="0" xfId="0">
      <alignment horizontal="center" vertical="center"/>
    </xf>
    <xf numFmtId="0" fontId="6" fillId="13" borderId="1" applyAlignment="1" pivotButton="0" quotePrefix="0" xfId="0">
      <alignment horizontal="left" vertical="center"/>
    </xf>
    <xf numFmtId="3" fontId="12" fillId="14" borderId="1" applyAlignment="1" pivotButton="0" quotePrefix="0" xfId="0">
      <alignment horizontal="center" vertical="center"/>
    </xf>
    <xf numFmtId="164" fontId="13" fillId="14" borderId="1" applyAlignment="1" pivotButton="0" quotePrefix="0" xfId="0">
      <alignment horizontal="center" vertical="center"/>
    </xf>
    <xf numFmtId="164" fontId="12" fillId="14" borderId="1" applyAlignment="1" pivotButton="0" quotePrefix="0" xfId="0">
      <alignment horizontal="center" vertical="center"/>
    </xf>
    <xf numFmtId="166" fontId="12" fillId="14" borderId="1" applyAlignment="1" pivotButton="0" quotePrefix="0" xfId="0">
      <alignment horizontal="center" vertical="center"/>
    </xf>
    <xf numFmtId="0" fontId="12" fillId="14" borderId="1" applyAlignment="1" pivotButton="0" quotePrefix="0" xfId="0">
      <alignment horizontal="center" vertical="center"/>
    </xf>
    <xf numFmtId="165" fontId="12" fillId="14" borderId="1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ont>
        <name val="Aptos"/>
        <b val="1"/>
        <color rgb="0016A34A"/>
        <sz val="10"/>
      </font>
      <fill>
        <patternFill patternType="solid">
          <fgColor rgb="00DCFCE7"/>
          <bgColor rgb="00DCFCE7"/>
        </patternFill>
      </fill>
    </dxf>
    <dxf>
      <font>
        <name val="Aptos"/>
        <b val="1"/>
        <color rgb="00D97706"/>
        <sz val="10"/>
      </font>
      <fill>
        <patternFill patternType="solid">
          <fgColor rgb="00FEF3C7"/>
          <bgColor rgb="00FEF3C7"/>
        </patternFill>
      </fill>
    </dxf>
    <dxf>
      <font>
        <name val="Aptos"/>
        <b val="1"/>
        <color rgb="00DC2626"/>
        <sz val="10"/>
      </font>
      <fill>
        <patternFill patternType="solid">
          <fgColor rgb="00FEE2E2"/>
          <bgColor rgb="00FEE2E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1E3A5F"/>
    <outlinePr summaryBelow="1" summaryRight="1"/>
    <pageSetUpPr/>
  </sheetPr>
  <dimension ref="A1:B31"/>
  <sheetViews>
    <sheetView showGridLines="0" zoomScale="110" workbookViewId="0">
      <selection activeCell="A1" sqref="A1"/>
    </sheetView>
  </sheetViews>
  <sheetFormatPr baseColWidth="8" defaultRowHeight="15"/>
  <cols>
    <col width="22" customWidth="1" min="1" max="1"/>
    <col width="80" customWidth="1" min="2" max="2"/>
  </cols>
  <sheetData>
    <row r="1" ht="50" customHeight="1">
      <c r="A1" s="1" t="inlineStr">
        <is>
          <t>HIRING BUDGET PLANNER</t>
        </is>
      </c>
      <c r="B1" s="2" t="n"/>
    </row>
    <row r="2" ht="24" customHeight="1">
      <c r="A2" s="3" t="inlineStr">
        <is>
          <t>RangeLead.com  |  Auto-Calculated Spreadsheet</t>
        </is>
      </c>
      <c r="B2" s="4" t="n"/>
    </row>
    <row r="4">
      <c r="A4" s="5" t="inlineStr">
        <is>
          <t>PURPOSE</t>
        </is>
      </c>
    </row>
    <row r="5" ht="58" customHeight="1">
      <c r="A5" s="6" t="inlineStr">
        <is>
          <t>Plan and forecast the complete cost of hiring new employees including recruiting expenses, salary, onboarding, ramp-up time, and equipment. Generate quarterly budget projections.</t>
        </is>
      </c>
    </row>
    <row r="7">
      <c r="A7" s="5" t="inlineStr">
        <is>
          <t>REQUIRED INPUTS (INPUT sheet)</t>
        </is>
      </c>
    </row>
    <row r="8" ht="22" customHeight="1">
      <c r="A8" s="6" t="inlineStr">
        <is>
          <t xml:space="preserve">  • Position title and department</t>
        </is>
      </c>
    </row>
    <row r="9" ht="22" customHeight="1">
      <c r="A9" s="6" t="inlineStr">
        <is>
          <t xml:space="preserve">  • Target start quarter (Q1-Q4)</t>
        </is>
      </c>
    </row>
    <row r="10" ht="22" customHeight="1">
      <c r="A10" s="6" t="inlineStr">
        <is>
          <t xml:space="preserve">  • Annual salary</t>
        </is>
      </c>
    </row>
    <row r="11" ht="22" customHeight="1">
      <c r="A11" s="6" t="inlineStr">
        <is>
          <t xml:space="preserve">  • Recruiting cost (agency fee, job boards, etc.)</t>
        </is>
      </c>
    </row>
    <row r="12" ht="22" customHeight="1">
      <c r="A12" s="6" t="inlineStr">
        <is>
          <t xml:space="preserve">  • Ramp-up time in months to full productivity</t>
        </is>
      </c>
    </row>
    <row r="13" ht="22" customHeight="1">
      <c r="A13" s="6" t="inlineStr">
        <is>
          <t xml:space="preserve">  • Signing bonus (if applicable)</t>
        </is>
      </c>
    </row>
    <row r="14" ht="22" customHeight="1">
      <c r="A14" s="6" t="inlineStr">
        <is>
          <t xml:space="preserve">  • Equipment / setup cost</t>
        </is>
      </c>
    </row>
    <row r="16">
      <c r="A16" s="5" t="inlineStr">
        <is>
          <t>OUTPUTS (OUTPUT sheet)</t>
        </is>
      </c>
    </row>
    <row r="17" ht="22" customHeight="1">
      <c r="A17" s="6" t="inlineStr">
        <is>
          <t xml:space="preserve">  • Total cost per hire (first year)</t>
        </is>
      </c>
    </row>
    <row r="18" ht="22" customHeight="1">
      <c r="A18" s="6" t="inlineStr">
        <is>
          <t xml:space="preserve">  • Recruiting cost per hire</t>
        </is>
      </c>
    </row>
    <row r="19" ht="22" customHeight="1">
      <c r="A19" s="6" t="inlineStr">
        <is>
          <t xml:space="preserve">  • Quarterly budget breakdown</t>
        </is>
      </c>
    </row>
    <row r="20" ht="22" customHeight="1">
      <c r="A20" s="6" t="inlineStr">
        <is>
          <t xml:space="preserve">  • Time to full productivity impact</t>
        </is>
      </c>
    </row>
    <row r="21" ht="22" customHeight="1">
      <c r="A21" s="6" t="inlineStr">
        <is>
          <t xml:space="preserve">  • Total hiring budget for the year</t>
        </is>
      </c>
    </row>
    <row r="23">
      <c r="A23" s="5" t="inlineStr">
        <is>
          <t>DO NOT EDIT</t>
        </is>
      </c>
    </row>
    <row r="24" ht="22" customHeight="1">
      <c r="A24" s="6" t="inlineStr">
        <is>
          <t xml:space="preserve">  • LOGIC sheet — contains all calculations</t>
        </is>
      </c>
    </row>
    <row r="25" ht="22" customHeight="1">
      <c r="A25" s="6" t="inlineStr">
        <is>
          <t xml:space="preserve">  • OUTPUT sheet — displays results from LOGIC</t>
        </is>
      </c>
    </row>
    <row r="26" ht="22" customHeight="1">
      <c r="A26" s="6" t="inlineStr">
        <is>
          <t xml:space="preserve">  • CONFIG sheet — contains constants and rates</t>
        </is>
      </c>
    </row>
    <row r="28">
      <c r="A28" s="5" t="inlineStr">
        <is>
          <t>HOW TO USE</t>
        </is>
      </c>
    </row>
    <row r="29" ht="22" customHeight="1">
      <c r="A29" s="6" t="inlineStr">
        <is>
          <t xml:space="preserve">  • Go to the INPUT sheet and fill in the yellow-highlighted cells</t>
        </is>
      </c>
    </row>
    <row r="30" ht="22" customHeight="1">
      <c r="A30" s="6" t="inlineStr">
        <is>
          <t xml:space="preserve">  • Results auto-calculate instantly on the OUTPUT sheet</t>
        </is>
      </c>
    </row>
    <row r="31" ht="22" customHeight="1">
      <c r="A31" s="6" t="inlineStr">
        <is>
          <t xml:space="preserve">  • Adjust CONFIG values only if you understand the assumptions</t>
        </is>
      </c>
    </row>
  </sheetData>
  <mergeCells count="21">
    <mergeCell ref="A24:B24"/>
    <mergeCell ref="A30:B30"/>
    <mergeCell ref="A11:B11"/>
    <mergeCell ref="A1:B1"/>
    <mergeCell ref="A25:B25"/>
    <mergeCell ref="A18:B18"/>
    <mergeCell ref="A12:B12"/>
    <mergeCell ref="A26:B26"/>
    <mergeCell ref="A21:B21"/>
    <mergeCell ref="A2:B2"/>
    <mergeCell ref="A5:B5"/>
    <mergeCell ref="A14:B14"/>
    <mergeCell ref="A17:B17"/>
    <mergeCell ref="A8:B8"/>
    <mergeCell ref="A20:B20"/>
    <mergeCell ref="A29:B29"/>
    <mergeCell ref="A19:B19"/>
    <mergeCell ref="A10:B10"/>
    <mergeCell ref="A13:B13"/>
    <mergeCell ref="A9:B9"/>
    <mergeCell ref="A31:B3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7C3AED"/>
    <outlinePr summaryBelow="1" summaryRight="1"/>
    <pageSetUpPr/>
  </sheetPr>
  <dimension ref="A1:C10"/>
  <sheetViews>
    <sheetView showGridLines="0" zoomScale="110" workbookViewId="0">
      <selection activeCell="A1" sqref="A1"/>
    </sheetView>
  </sheetViews>
  <sheetFormatPr baseColWidth="8" defaultRowHeight="15"/>
  <cols>
    <col width="30" customWidth="1" min="1" max="1"/>
    <col width="16" customWidth="1" min="2" max="2"/>
    <col width="30" customWidth="1" min="3" max="3"/>
    <col width="16" customWidth="1" min="4" max="4"/>
  </cols>
  <sheetData>
    <row r="1" ht="28" customHeight="1">
      <c r="A1" s="7" t="inlineStr">
        <is>
          <t xml:space="preserve">  CONFIGURATION — Hiring Cost Assumptions</t>
        </is>
      </c>
      <c r="B1" s="8" t="n"/>
      <c r="C1" s="8" t="n"/>
    </row>
    <row r="3" ht="26" customHeight="1">
      <c r="A3" s="9" t="inlineStr">
        <is>
          <t>Benefits Rate</t>
        </is>
      </c>
      <c r="B3" s="10" t="n">
        <v>0.22</v>
      </c>
      <c r="C3" s="11" t="inlineStr">
        <is>
          <t>Benefits as % of salary</t>
        </is>
      </c>
    </row>
    <row r="4" ht="26" customHeight="1">
      <c r="A4" s="9" t="inlineStr">
        <is>
          <t>Employer Tax Rate</t>
        </is>
      </c>
      <c r="B4" s="12" t="n">
        <v>0.0765</v>
      </c>
      <c r="C4" s="11" t="inlineStr">
        <is>
          <t>FICA + unemployment</t>
        </is>
      </c>
    </row>
    <row r="5" ht="26" customHeight="1">
      <c r="A5" s="9" t="inlineStr">
        <is>
          <t>Onboarding Cost Per Hire</t>
        </is>
      </c>
      <c r="B5" s="13" t="n">
        <v>3000</v>
      </c>
      <c r="C5" s="11" t="inlineStr">
        <is>
          <t>Training, materials, admin time</t>
        </is>
      </c>
    </row>
    <row r="6" ht="26" customHeight="1">
      <c r="A6" s="9" t="inlineStr">
        <is>
          <t>Productivity During Ramp (%)</t>
        </is>
      </c>
      <c r="B6" s="10" t="n">
        <v>0.5</v>
      </c>
      <c r="C6" s="11" t="inlineStr">
        <is>
          <t>Avg productivity during ramp period</t>
        </is>
      </c>
    </row>
    <row r="7" ht="26" customHeight="1">
      <c r="A7" s="9" t="inlineStr">
        <is>
          <t>Internal Recruiting Cost / Hr</t>
        </is>
      </c>
      <c r="B7" s="13" t="n">
        <v>45</v>
      </c>
      <c r="C7" s="11" t="inlineStr">
        <is>
          <t>HR team hourly cost</t>
        </is>
      </c>
    </row>
    <row r="8" ht="26" customHeight="1">
      <c r="A8" s="9" t="inlineStr">
        <is>
          <t>Avg Recruiting Hours / Hire</t>
        </is>
      </c>
      <c r="B8" s="14" t="n">
        <v>30</v>
      </c>
      <c r="C8" s="11" t="inlineStr">
        <is>
          <t>HR hours per hire</t>
        </is>
      </c>
    </row>
    <row r="9" ht="26" customHeight="1">
      <c r="A9" s="9" t="inlineStr">
        <is>
          <t>Annual Hiring Budget</t>
        </is>
      </c>
      <c r="B9" s="13" t="n">
        <v>750000</v>
      </c>
      <c r="C9" s="11" t="inlineStr">
        <is>
          <t>Approved annual budget</t>
        </is>
      </c>
    </row>
    <row r="10" ht="26" customHeight="1">
      <c r="A10" s="9" t="inlineStr">
        <is>
          <t>Relocation Budget Per Hire</t>
        </is>
      </c>
      <c r="B10" s="13" t="n">
        <v>5000</v>
      </c>
      <c r="C10" s="11" t="inlineStr">
        <is>
          <t>Average relocation allowance</t>
        </is>
      </c>
    </row>
  </sheetData>
  <mergeCells count="1">
    <mergeCell ref="A1:C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16A34A"/>
    <outlinePr summaryBelow="1" summaryRight="1"/>
    <pageSetUpPr/>
  </sheetPr>
  <dimension ref="A1:H18"/>
  <sheetViews>
    <sheetView showGridLines="0" zoomScale="110" workbookViewId="0">
      <selection activeCell="A1" sqref="A1"/>
    </sheetView>
  </sheetViews>
  <sheetFormatPr baseColWidth="8" defaultRowHeight="15"/>
  <cols>
    <col width="22" customWidth="1" min="1" max="1"/>
    <col width="18" customWidth="1" min="2" max="2"/>
    <col width="12" customWidth="1" min="3" max="3"/>
    <col width="16" customWidth="1" min="4" max="4"/>
    <col width="16" customWidth="1" min="5" max="5"/>
    <col width="14" customWidth="1" min="6" max="6"/>
    <col width="14" customWidth="1" min="7" max="7"/>
    <col width="14" customWidth="1" min="8" max="8"/>
  </cols>
  <sheetData>
    <row r="1" ht="28" customHeight="1">
      <c r="A1" s="15" t="inlineStr">
        <is>
          <t xml:space="preserve">  HIRING PLAN — Enter your data in yellow cells</t>
        </is>
      </c>
      <c r="B1" s="16" t="n"/>
      <c r="C1" s="16" t="n"/>
      <c r="D1" s="16" t="n"/>
      <c r="E1" s="16" t="n"/>
      <c r="F1" s="16" t="n"/>
      <c r="G1" s="16" t="n"/>
      <c r="H1" s="16" t="n"/>
    </row>
    <row r="3" ht="32" customHeight="1">
      <c r="A3" s="17" t="inlineStr">
        <is>
          <t>Position Title</t>
        </is>
      </c>
      <c r="B3" s="17" t="inlineStr">
        <is>
          <t>Department</t>
        </is>
      </c>
      <c r="C3" s="17" t="inlineStr">
        <is>
          <t>Start Qtr
(Q1-Q4)</t>
        </is>
      </c>
      <c r="D3" s="17" t="inlineStr">
        <is>
          <t>Annual Salary</t>
        </is>
      </c>
      <c r="E3" s="17" t="inlineStr">
        <is>
          <t>External
Recruiting Cost</t>
        </is>
      </c>
      <c r="F3" s="17" t="inlineStr">
        <is>
          <t>Ramp Time
(months)</t>
        </is>
      </c>
      <c r="G3" s="17" t="inlineStr">
        <is>
          <t>Signing
Bonus</t>
        </is>
      </c>
      <c r="H3" s="17" t="inlineStr">
        <is>
          <t>Equipment
Cost</t>
        </is>
      </c>
    </row>
    <row r="4">
      <c r="A4" s="18" t="inlineStr">
        <is>
          <t>Senior Developer</t>
        </is>
      </c>
      <c r="B4" s="18" t="inlineStr">
        <is>
          <t>Engineering</t>
        </is>
      </c>
      <c r="C4" s="18" t="inlineStr">
        <is>
          <t>Q1</t>
        </is>
      </c>
      <c r="D4" s="19" t="n">
        <v>145000</v>
      </c>
      <c r="E4" s="19" t="n">
        <v>20000</v>
      </c>
      <c r="F4" s="18" t="n">
        <v>3</v>
      </c>
      <c r="G4" s="19" t="n">
        <v>10000</v>
      </c>
      <c r="H4" s="19" t="n">
        <v>3000</v>
      </c>
    </row>
    <row r="5">
      <c r="A5" s="20" t="inlineStr">
        <is>
          <t>Junior Developer</t>
        </is>
      </c>
      <c r="B5" s="20" t="inlineStr">
        <is>
          <t>Engineering</t>
        </is>
      </c>
      <c r="C5" s="20" t="inlineStr">
        <is>
          <t>Q1</t>
        </is>
      </c>
      <c r="D5" s="21" t="n">
        <v>85000</v>
      </c>
      <c r="E5" s="21" t="n">
        <v>8000</v>
      </c>
      <c r="F5" s="20" t="n">
        <v>4</v>
      </c>
      <c r="G5" s="21" t="n">
        <v>0</v>
      </c>
      <c r="H5" s="21" t="n">
        <v>2500</v>
      </c>
    </row>
    <row r="6">
      <c r="A6" s="18" t="inlineStr">
        <is>
          <t>Product Manager</t>
        </is>
      </c>
      <c r="B6" s="18" t="inlineStr">
        <is>
          <t>Product</t>
        </is>
      </c>
      <c r="C6" s="18" t="inlineStr">
        <is>
          <t>Q2</t>
        </is>
      </c>
      <c r="D6" s="19" t="n">
        <v>135000</v>
      </c>
      <c r="E6" s="19" t="n">
        <v>18000</v>
      </c>
      <c r="F6" s="18" t="n">
        <v>3</v>
      </c>
      <c r="G6" s="19" t="n">
        <v>5000</v>
      </c>
      <c r="H6" s="19" t="n">
        <v>2500</v>
      </c>
    </row>
    <row r="7">
      <c r="A7" s="20" t="inlineStr">
        <is>
          <t>UX Designer</t>
        </is>
      </c>
      <c r="B7" s="20" t="inlineStr">
        <is>
          <t>Design</t>
        </is>
      </c>
      <c r="C7" s="20" t="inlineStr">
        <is>
          <t>Q2</t>
        </is>
      </c>
      <c r="D7" s="21" t="n">
        <v>110000</v>
      </c>
      <c r="E7" s="21" t="n">
        <v>12000</v>
      </c>
      <c r="F7" s="20" t="n">
        <v>2</v>
      </c>
      <c r="G7" s="21" t="n">
        <v>0</v>
      </c>
      <c r="H7" s="21" t="n">
        <v>4000</v>
      </c>
    </row>
    <row r="8">
      <c r="A8" s="18" t="inlineStr">
        <is>
          <t>Sales Rep</t>
        </is>
      </c>
      <c r="B8" s="18" t="inlineStr">
        <is>
          <t>Sales</t>
        </is>
      </c>
      <c r="C8" s="18" t="inlineStr">
        <is>
          <t>Q1</t>
        </is>
      </c>
      <c r="D8" s="19" t="n">
        <v>75000</v>
      </c>
      <c r="E8" s="19" t="n">
        <v>6000</v>
      </c>
      <c r="F8" s="18" t="n">
        <v>4</v>
      </c>
      <c r="G8" s="19" t="n">
        <v>5000</v>
      </c>
      <c r="H8" s="19" t="n">
        <v>2000</v>
      </c>
    </row>
    <row r="9">
      <c r="A9" s="20" t="inlineStr">
        <is>
          <t>Sales Rep</t>
        </is>
      </c>
      <c r="B9" s="20" t="inlineStr">
        <is>
          <t>Sales</t>
        </is>
      </c>
      <c r="C9" s="20" t="inlineStr">
        <is>
          <t>Q3</t>
        </is>
      </c>
      <c r="D9" s="21" t="n">
        <v>75000</v>
      </c>
      <c r="E9" s="21" t="n">
        <v>6000</v>
      </c>
      <c r="F9" s="20" t="n">
        <v>4</v>
      </c>
      <c r="G9" s="21" t="n">
        <v>5000</v>
      </c>
      <c r="H9" s="21" t="n">
        <v>2000</v>
      </c>
    </row>
    <row r="10">
      <c r="A10" s="18" t="inlineStr">
        <is>
          <t>Data Analyst</t>
        </is>
      </c>
      <c r="B10" s="18" t="inlineStr">
        <is>
          <t>Analytics</t>
        </is>
      </c>
      <c r="C10" s="18" t="inlineStr">
        <is>
          <t>Q2</t>
        </is>
      </c>
      <c r="D10" s="19" t="n">
        <v>95000</v>
      </c>
      <c r="E10" s="19" t="n">
        <v>10000</v>
      </c>
      <c r="F10" s="18" t="n">
        <v>3</v>
      </c>
      <c r="G10" s="19" t="n">
        <v>0</v>
      </c>
      <c r="H10" s="19" t="n">
        <v>3000</v>
      </c>
    </row>
    <row r="11">
      <c r="A11" s="20" t="inlineStr">
        <is>
          <t>DevOps Engineer</t>
        </is>
      </c>
      <c r="B11" s="20" t="inlineStr">
        <is>
          <t>Engineering</t>
        </is>
      </c>
      <c r="C11" s="20" t="inlineStr">
        <is>
          <t>Q3</t>
        </is>
      </c>
      <c r="D11" s="21" t="n">
        <v>130000</v>
      </c>
      <c r="E11" s="21" t="n">
        <v>15000</v>
      </c>
      <c r="F11" s="20" t="n">
        <v>3</v>
      </c>
      <c r="G11" s="21" t="n">
        <v>8000</v>
      </c>
      <c r="H11" s="21" t="n">
        <v>3500</v>
      </c>
    </row>
    <row r="12">
      <c r="A12" s="18" t="inlineStr">
        <is>
          <t>Marketing Spec.</t>
        </is>
      </c>
      <c r="B12" s="18" t="inlineStr">
        <is>
          <t>Marketing</t>
        </is>
      </c>
      <c r="C12" s="18" t="inlineStr">
        <is>
          <t>Q3</t>
        </is>
      </c>
      <c r="D12" s="19" t="n">
        <v>80000</v>
      </c>
      <c r="E12" s="19" t="n">
        <v>7000</v>
      </c>
      <c r="F12" s="18" t="n">
        <v>2</v>
      </c>
      <c r="G12" s="19" t="n">
        <v>0</v>
      </c>
      <c r="H12" s="19" t="n">
        <v>2000</v>
      </c>
    </row>
    <row r="13">
      <c r="A13" s="20" t="inlineStr">
        <is>
          <t>QA Engineer</t>
        </is>
      </c>
      <c r="B13" s="20" t="inlineStr">
        <is>
          <t>Engineering</t>
        </is>
      </c>
      <c r="C13" s="20" t="inlineStr">
        <is>
          <t>Q4</t>
        </is>
      </c>
      <c r="D13" s="21" t="n">
        <v>100000</v>
      </c>
      <c r="E13" s="21" t="n">
        <v>10000</v>
      </c>
      <c r="F13" s="20" t="n">
        <v>3</v>
      </c>
      <c r="G13" s="21" t="n">
        <v>0</v>
      </c>
      <c r="H13" s="21" t="n">
        <v>2500</v>
      </c>
    </row>
    <row r="14">
      <c r="A14" s="18" t="n"/>
      <c r="B14" s="18" t="n"/>
      <c r="C14" s="18" t="n"/>
      <c r="D14" s="18" t="n"/>
      <c r="E14" s="18" t="n"/>
      <c r="F14" s="18" t="n"/>
      <c r="G14" s="18" t="n"/>
      <c r="H14" s="18" t="n"/>
    </row>
    <row r="15">
      <c r="A15" s="20" t="n"/>
      <c r="B15" s="20" t="n"/>
      <c r="C15" s="20" t="n"/>
      <c r="D15" s="20" t="n"/>
      <c r="E15" s="20" t="n"/>
      <c r="F15" s="20" t="n"/>
      <c r="G15" s="20" t="n"/>
      <c r="H15" s="20" t="n"/>
    </row>
    <row r="16">
      <c r="A16" s="18" t="n"/>
      <c r="B16" s="18" t="n"/>
      <c r="C16" s="18" t="n"/>
      <c r="D16" s="18" t="n"/>
      <c r="E16" s="18" t="n"/>
      <c r="F16" s="18" t="n"/>
      <c r="G16" s="18" t="n"/>
      <c r="H16" s="18" t="n"/>
    </row>
    <row r="17">
      <c r="A17" s="20" t="n"/>
      <c r="B17" s="20" t="n"/>
      <c r="C17" s="20" t="n"/>
      <c r="D17" s="20" t="n"/>
      <c r="E17" s="20" t="n"/>
      <c r="F17" s="20" t="n"/>
      <c r="G17" s="20" t="n"/>
      <c r="H17" s="20" t="n"/>
    </row>
    <row r="18">
      <c r="A18" s="18" t="n"/>
      <c r="B18" s="18" t="n"/>
      <c r="C18" s="18" t="n"/>
      <c r="D18" s="18" t="n"/>
      <c r="E18" s="18" t="n"/>
      <c r="F18" s="18" t="n"/>
      <c r="G18" s="18" t="n"/>
      <c r="H18" s="18" t="n"/>
    </row>
  </sheetData>
  <mergeCells count="1">
    <mergeCell ref="A1:H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tabColor rgb="00D97706"/>
    <outlinePr summaryBelow="1" summaryRight="1"/>
    <pageSetUpPr/>
  </sheetPr>
  <dimension ref="A1:L45"/>
  <sheetViews>
    <sheetView showGridLines="0" zoomScale="110" workbookViewId="0">
      <selection activeCell="A1" sqref="A1"/>
    </sheetView>
  </sheetViews>
  <sheetFormatPr baseColWidth="8" defaultRowHeight="15"/>
  <cols>
    <col width="22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  <col width="16" customWidth="1" min="7" max="7"/>
    <col width="16" customWidth="1" min="8" max="8"/>
    <col width="16" customWidth="1" min="9" max="9"/>
    <col width="14" customWidth="1" min="10" max="10"/>
    <col width="16" customWidth="1" min="11" max="11"/>
    <col width="16" customWidth="1" min="12" max="12"/>
  </cols>
  <sheetData>
    <row r="1" ht="28" customHeight="1">
      <c r="A1" s="22" t="inlineStr">
        <is>
          <t xml:space="preserve">  CALCULATIONS — All formulas, do NOT edit</t>
        </is>
      </c>
      <c r="B1" s="23" t="n"/>
      <c r="C1" s="23" t="n"/>
      <c r="D1" s="23" t="n"/>
      <c r="E1" s="23" t="n"/>
      <c r="F1" s="23" t="n"/>
      <c r="G1" s="23" t="n"/>
      <c r="H1" s="23" t="n"/>
      <c r="I1" s="23" t="n"/>
      <c r="J1" s="23" t="n"/>
      <c r="K1" s="23" t="n"/>
      <c r="L1" s="23" t="n"/>
    </row>
    <row r="3" ht="28" customHeight="1">
      <c r="A3" s="24" t="inlineStr">
        <is>
          <t xml:space="preserve">  PER-POSITION COST ANALYSIS</t>
        </is>
      </c>
      <c r="B3" s="25" t="n"/>
      <c r="C3" s="25" t="n"/>
      <c r="D3" s="25" t="n"/>
      <c r="E3" s="25" t="n"/>
      <c r="F3" s="25" t="n"/>
      <c r="G3" s="25" t="n"/>
      <c r="H3" s="25" t="n"/>
      <c r="I3" s="25" t="n"/>
      <c r="J3" s="25" t="n"/>
      <c r="K3" s="25" t="n"/>
      <c r="L3" s="25" t="n"/>
    </row>
    <row r="4" ht="32" customHeight="1">
      <c r="A4" s="17" t="inlineStr">
        <is>
          <t>Position</t>
        </is>
      </c>
      <c r="B4" s="17" t="inlineStr">
        <is>
          <t>Salary (Pro-rated)</t>
        </is>
      </c>
      <c r="C4" s="17" t="inlineStr">
        <is>
          <t>Benefits
(Pro-rated)</t>
        </is>
      </c>
      <c r="D4" s="17" t="inlineStr">
        <is>
          <t>Employer Tax</t>
        </is>
      </c>
      <c r="E4" s="17" t="inlineStr">
        <is>
          <t>External
Recruiting</t>
        </is>
      </c>
      <c r="F4" s="17" t="inlineStr">
        <is>
          <t>Internal
Recruiting</t>
        </is>
      </c>
      <c r="G4" s="17" t="inlineStr">
        <is>
          <t>Onboarding</t>
        </is>
      </c>
      <c r="H4" s="17" t="inlineStr">
        <is>
          <t>Signing Bonus</t>
        </is>
      </c>
      <c r="I4" s="17" t="inlineStr">
        <is>
          <t>Equipment</t>
        </is>
      </c>
      <c r="J4" s="17" t="inlineStr">
        <is>
          <t>Ramp Cost</t>
        </is>
      </c>
      <c r="K4" s="17" t="inlineStr">
        <is>
          <t>First-Yr Total</t>
        </is>
      </c>
      <c r="L4" s="17" t="inlineStr">
        <is>
          <t>Cost Per Hire</t>
        </is>
      </c>
    </row>
    <row r="5">
      <c r="A5" s="26">
        <f>INPUT!A4</f>
        <v/>
      </c>
      <c r="B5" s="27">
        <f>IF(INPUT!A4="","",INPUT!D4*IF(INPUT!C4="Q1",12,IF(INPUT!C4="Q2",9,IF(INPUT!C4="Q3",6,3)))/12)</f>
        <v/>
      </c>
      <c r="C5" s="27">
        <f>B5*CONFIG!B3</f>
        <v/>
      </c>
      <c r="D5" s="27">
        <f>B5*CONFIG!B4</f>
        <v/>
      </c>
      <c r="E5" s="27">
        <f>INPUT!E4</f>
        <v/>
      </c>
      <c r="F5" s="27">
        <f>IF(INPUT!A4="","",CONFIG!B7*CONFIG!B8)</f>
        <v/>
      </c>
      <c r="G5" s="27">
        <f>IF(INPUT!A4="","",CONFIG!B5)</f>
        <v/>
      </c>
      <c r="H5" s="27">
        <f>INPUT!G4</f>
        <v/>
      </c>
      <c r="I5" s="27">
        <f>INPUT!H4</f>
        <v/>
      </c>
      <c r="J5" s="27">
        <f>IF(INPUT!A4="","",INPUT!F4*(INPUT!D4/12)*(1-CONFIG!B6))</f>
        <v/>
      </c>
      <c r="K5" s="28">
        <f>SUM(B5:J5)</f>
        <v/>
      </c>
      <c r="L5" s="27">
        <f>K5-B5-C5-D5</f>
        <v/>
      </c>
    </row>
    <row r="6">
      <c r="A6" s="29">
        <f>INPUT!A5</f>
        <v/>
      </c>
      <c r="B6" s="30">
        <f>IF(INPUT!A5="","",INPUT!D5*IF(INPUT!C5="Q1",12,IF(INPUT!C5="Q2",9,IF(INPUT!C5="Q3",6,3)))/12)</f>
        <v/>
      </c>
      <c r="C6" s="30">
        <f>B6*CONFIG!B3</f>
        <v/>
      </c>
      <c r="D6" s="30">
        <f>B6*CONFIG!B4</f>
        <v/>
      </c>
      <c r="E6" s="30">
        <f>INPUT!E5</f>
        <v/>
      </c>
      <c r="F6" s="30">
        <f>IF(INPUT!A5="","",CONFIG!B7*CONFIG!B8)</f>
        <v/>
      </c>
      <c r="G6" s="30">
        <f>IF(INPUT!A5="","",CONFIG!B5)</f>
        <v/>
      </c>
      <c r="H6" s="30">
        <f>INPUT!G5</f>
        <v/>
      </c>
      <c r="I6" s="30">
        <f>INPUT!H5</f>
        <v/>
      </c>
      <c r="J6" s="30">
        <f>IF(INPUT!A5="","",INPUT!F5*(INPUT!D5/12)*(1-CONFIG!B6))</f>
        <v/>
      </c>
      <c r="K6" s="31">
        <f>SUM(B6:J6)</f>
        <v/>
      </c>
      <c r="L6" s="30">
        <f>K6-B6-C6-D6</f>
        <v/>
      </c>
    </row>
    <row r="7">
      <c r="A7" s="26">
        <f>INPUT!A6</f>
        <v/>
      </c>
      <c r="B7" s="27">
        <f>IF(INPUT!A6="","",INPUT!D6*IF(INPUT!C6="Q1",12,IF(INPUT!C6="Q2",9,IF(INPUT!C6="Q3",6,3)))/12)</f>
        <v/>
      </c>
      <c r="C7" s="27">
        <f>B7*CONFIG!B3</f>
        <v/>
      </c>
      <c r="D7" s="27">
        <f>B7*CONFIG!B4</f>
        <v/>
      </c>
      <c r="E7" s="27">
        <f>INPUT!E6</f>
        <v/>
      </c>
      <c r="F7" s="27">
        <f>IF(INPUT!A6="","",CONFIG!B7*CONFIG!B8)</f>
        <v/>
      </c>
      <c r="G7" s="27">
        <f>IF(INPUT!A6="","",CONFIG!B5)</f>
        <v/>
      </c>
      <c r="H7" s="27">
        <f>INPUT!G6</f>
        <v/>
      </c>
      <c r="I7" s="27">
        <f>INPUT!H6</f>
        <v/>
      </c>
      <c r="J7" s="27">
        <f>IF(INPUT!A6="","",INPUT!F6*(INPUT!D6/12)*(1-CONFIG!B6))</f>
        <v/>
      </c>
      <c r="K7" s="28">
        <f>SUM(B7:J7)</f>
        <v/>
      </c>
      <c r="L7" s="27">
        <f>K7-B7-C7-D7</f>
        <v/>
      </c>
    </row>
    <row r="8">
      <c r="A8" s="29">
        <f>INPUT!A7</f>
        <v/>
      </c>
      <c r="B8" s="30">
        <f>IF(INPUT!A7="","",INPUT!D7*IF(INPUT!C7="Q1",12,IF(INPUT!C7="Q2",9,IF(INPUT!C7="Q3",6,3)))/12)</f>
        <v/>
      </c>
      <c r="C8" s="30">
        <f>B8*CONFIG!B3</f>
        <v/>
      </c>
      <c r="D8" s="30">
        <f>B8*CONFIG!B4</f>
        <v/>
      </c>
      <c r="E8" s="30">
        <f>INPUT!E7</f>
        <v/>
      </c>
      <c r="F8" s="30">
        <f>IF(INPUT!A7="","",CONFIG!B7*CONFIG!B8)</f>
        <v/>
      </c>
      <c r="G8" s="30">
        <f>IF(INPUT!A7="","",CONFIG!B5)</f>
        <v/>
      </c>
      <c r="H8" s="30">
        <f>INPUT!G7</f>
        <v/>
      </c>
      <c r="I8" s="30">
        <f>INPUT!H7</f>
        <v/>
      </c>
      <c r="J8" s="30">
        <f>IF(INPUT!A7="","",INPUT!F7*(INPUT!D7/12)*(1-CONFIG!B6))</f>
        <v/>
      </c>
      <c r="K8" s="31">
        <f>SUM(B8:J8)</f>
        <v/>
      </c>
      <c r="L8" s="30">
        <f>K8-B8-C8-D8</f>
        <v/>
      </c>
    </row>
    <row r="9">
      <c r="A9" s="26">
        <f>INPUT!A8</f>
        <v/>
      </c>
      <c r="B9" s="27">
        <f>IF(INPUT!A8="","",INPUT!D8*IF(INPUT!C8="Q1",12,IF(INPUT!C8="Q2",9,IF(INPUT!C8="Q3",6,3)))/12)</f>
        <v/>
      </c>
      <c r="C9" s="27">
        <f>B9*CONFIG!B3</f>
        <v/>
      </c>
      <c r="D9" s="27">
        <f>B9*CONFIG!B4</f>
        <v/>
      </c>
      <c r="E9" s="27">
        <f>INPUT!E8</f>
        <v/>
      </c>
      <c r="F9" s="27">
        <f>IF(INPUT!A8="","",CONFIG!B7*CONFIG!B8)</f>
        <v/>
      </c>
      <c r="G9" s="27">
        <f>IF(INPUT!A8="","",CONFIG!B5)</f>
        <v/>
      </c>
      <c r="H9" s="27">
        <f>INPUT!G8</f>
        <v/>
      </c>
      <c r="I9" s="27">
        <f>INPUT!H8</f>
        <v/>
      </c>
      <c r="J9" s="27">
        <f>IF(INPUT!A8="","",INPUT!F8*(INPUT!D8/12)*(1-CONFIG!B6))</f>
        <v/>
      </c>
      <c r="K9" s="28">
        <f>SUM(B9:J9)</f>
        <v/>
      </c>
      <c r="L9" s="27">
        <f>K9-B9-C9-D9</f>
        <v/>
      </c>
    </row>
    <row r="10">
      <c r="A10" s="29">
        <f>INPUT!A9</f>
        <v/>
      </c>
      <c r="B10" s="30">
        <f>IF(INPUT!A9="","",INPUT!D9*IF(INPUT!C9="Q1",12,IF(INPUT!C9="Q2",9,IF(INPUT!C9="Q3",6,3)))/12)</f>
        <v/>
      </c>
      <c r="C10" s="30">
        <f>B10*CONFIG!B3</f>
        <v/>
      </c>
      <c r="D10" s="30">
        <f>B10*CONFIG!B4</f>
        <v/>
      </c>
      <c r="E10" s="30">
        <f>INPUT!E9</f>
        <v/>
      </c>
      <c r="F10" s="30">
        <f>IF(INPUT!A9="","",CONFIG!B7*CONFIG!B8)</f>
        <v/>
      </c>
      <c r="G10" s="30">
        <f>IF(INPUT!A9="","",CONFIG!B5)</f>
        <v/>
      </c>
      <c r="H10" s="30">
        <f>INPUT!G9</f>
        <v/>
      </c>
      <c r="I10" s="30">
        <f>INPUT!H9</f>
        <v/>
      </c>
      <c r="J10" s="30">
        <f>IF(INPUT!A9="","",INPUT!F9*(INPUT!D9/12)*(1-CONFIG!B6))</f>
        <v/>
      </c>
      <c r="K10" s="31">
        <f>SUM(B10:J10)</f>
        <v/>
      </c>
      <c r="L10" s="30">
        <f>K10-B10-C10-D10</f>
        <v/>
      </c>
    </row>
    <row r="11">
      <c r="A11" s="26">
        <f>INPUT!A10</f>
        <v/>
      </c>
      <c r="B11" s="27">
        <f>IF(INPUT!A10="","",INPUT!D10*IF(INPUT!C10="Q1",12,IF(INPUT!C10="Q2",9,IF(INPUT!C10="Q3",6,3)))/12)</f>
        <v/>
      </c>
      <c r="C11" s="27">
        <f>B11*CONFIG!B3</f>
        <v/>
      </c>
      <c r="D11" s="27">
        <f>B11*CONFIG!B4</f>
        <v/>
      </c>
      <c r="E11" s="27">
        <f>INPUT!E10</f>
        <v/>
      </c>
      <c r="F11" s="27">
        <f>IF(INPUT!A10="","",CONFIG!B7*CONFIG!B8)</f>
        <v/>
      </c>
      <c r="G11" s="27">
        <f>IF(INPUT!A10="","",CONFIG!B5)</f>
        <v/>
      </c>
      <c r="H11" s="27">
        <f>INPUT!G10</f>
        <v/>
      </c>
      <c r="I11" s="27">
        <f>INPUT!H10</f>
        <v/>
      </c>
      <c r="J11" s="27">
        <f>IF(INPUT!A10="","",INPUT!F10*(INPUT!D10/12)*(1-CONFIG!B6))</f>
        <v/>
      </c>
      <c r="K11" s="28">
        <f>SUM(B11:J11)</f>
        <v/>
      </c>
      <c r="L11" s="27">
        <f>K11-B11-C11-D11</f>
        <v/>
      </c>
    </row>
    <row r="12">
      <c r="A12" s="29">
        <f>INPUT!A11</f>
        <v/>
      </c>
      <c r="B12" s="30">
        <f>IF(INPUT!A11="","",INPUT!D11*IF(INPUT!C11="Q1",12,IF(INPUT!C11="Q2",9,IF(INPUT!C11="Q3",6,3)))/12)</f>
        <v/>
      </c>
      <c r="C12" s="30">
        <f>B12*CONFIG!B3</f>
        <v/>
      </c>
      <c r="D12" s="30">
        <f>B12*CONFIG!B4</f>
        <v/>
      </c>
      <c r="E12" s="30">
        <f>INPUT!E11</f>
        <v/>
      </c>
      <c r="F12" s="30">
        <f>IF(INPUT!A11="","",CONFIG!B7*CONFIG!B8)</f>
        <v/>
      </c>
      <c r="G12" s="30">
        <f>IF(INPUT!A11="","",CONFIG!B5)</f>
        <v/>
      </c>
      <c r="H12" s="30">
        <f>INPUT!G11</f>
        <v/>
      </c>
      <c r="I12" s="30">
        <f>INPUT!H11</f>
        <v/>
      </c>
      <c r="J12" s="30">
        <f>IF(INPUT!A11="","",INPUT!F11*(INPUT!D11/12)*(1-CONFIG!B6))</f>
        <v/>
      </c>
      <c r="K12" s="31">
        <f>SUM(B12:J12)</f>
        <v/>
      </c>
      <c r="L12" s="30">
        <f>K12-B12-C12-D12</f>
        <v/>
      </c>
    </row>
    <row r="13">
      <c r="A13" s="26">
        <f>INPUT!A12</f>
        <v/>
      </c>
      <c r="B13" s="27">
        <f>IF(INPUT!A12="","",INPUT!D12*IF(INPUT!C12="Q1",12,IF(INPUT!C12="Q2",9,IF(INPUT!C12="Q3",6,3)))/12)</f>
        <v/>
      </c>
      <c r="C13" s="27">
        <f>B13*CONFIG!B3</f>
        <v/>
      </c>
      <c r="D13" s="27">
        <f>B13*CONFIG!B4</f>
        <v/>
      </c>
      <c r="E13" s="27">
        <f>INPUT!E12</f>
        <v/>
      </c>
      <c r="F13" s="27">
        <f>IF(INPUT!A12="","",CONFIG!B7*CONFIG!B8)</f>
        <v/>
      </c>
      <c r="G13" s="27">
        <f>IF(INPUT!A12="","",CONFIG!B5)</f>
        <v/>
      </c>
      <c r="H13" s="27">
        <f>INPUT!G12</f>
        <v/>
      </c>
      <c r="I13" s="27">
        <f>INPUT!H12</f>
        <v/>
      </c>
      <c r="J13" s="27">
        <f>IF(INPUT!A12="","",INPUT!F12*(INPUT!D12/12)*(1-CONFIG!B6))</f>
        <v/>
      </c>
      <c r="K13" s="28">
        <f>SUM(B13:J13)</f>
        <v/>
      </c>
      <c r="L13" s="27">
        <f>K13-B13-C13-D13</f>
        <v/>
      </c>
    </row>
    <row r="14">
      <c r="A14" s="29">
        <f>INPUT!A13</f>
        <v/>
      </c>
      <c r="B14" s="30">
        <f>IF(INPUT!A13="","",INPUT!D13*IF(INPUT!C13="Q1",12,IF(INPUT!C13="Q2",9,IF(INPUT!C13="Q3",6,3)))/12)</f>
        <v/>
      </c>
      <c r="C14" s="30">
        <f>B14*CONFIG!B3</f>
        <v/>
      </c>
      <c r="D14" s="30">
        <f>B14*CONFIG!B4</f>
        <v/>
      </c>
      <c r="E14" s="30">
        <f>INPUT!E13</f>
        <v/>
      </c>
      <c r="F14" s="30">
        <f>IF(INPUT!A13="","",CONFIG!B7*CONFIG!B8)</f>
        <v/>
      </c>
      <c r="G14" s="30">
        <f>IF(INPUT!A13="","",CONFIG!B5)</f>
        <v/>
      </c>
      <c r="H14" s="30">
        <f>INPUT!G13</f>
        <v/>
      </c>
      <c r="I14" s="30">
        <f>INPUT!H13</f>
        <v/>
      </c>
      <c r="J14" s="30">
        <f>IF(INPUT!A13="","",INPUT!F13*(INPUT!D13/12)*(1-CONFIG!B6))</f>
        <v/>
      </c>
      <c r="K14" s="31">
        <f>SUM(B14:J14)</f>
        <v/>
      </c>
      <c r="L14" s="30">
        <f>K14-B14-C14-D14</f>
        <v/>
      </c>
    </row>
    <row r="15">
      <c r="A15" s="26">
        <f>INPUT!A14</f>
        <v/>
      </c>
      <c r="B15" s="27">
        <f>IF(INPUT!A14="","",INPUT!D14*IF(INPUT!C14="Q1",12,IF(INPUT!C14="Q2",9,IF(INPUT!C14="Q3",6,3)))/12)</f>
        <v/>
      </c>
      <c r="C15" s="27">
        <f>B15*CONFIG!B3</f>
        <v/>
      </c>
      <c r="D15" s="27">
        <f>B15*CONFIG!B4</f>
        <v/>
      </c>
      <c r="E15" s="27">
        <f>INPUT!E14</f>
        <v/>
      </c>
      <c r="F15" s="27">
        <f>IF(INPUT!A14="","",CONFIG!B7*CONFIG!B8)</f>
        <v/>
      </c>
      <c r="G15" s="27">
        <f>IF(INPUT!A14="","",CONFIG!B5)</f>
        <v/>
      </c>
      <c r="H15" s="27">
        <f>INPUT!G14</f>
        <v/>
      </c>
      <c r="I15" s="27">
        <f>INPUT!H14</f>
        <v/>
      </c>
      <c r="J15" s="27">
        <f>IF(INPUT!A14="","",INPUT!F14*(INPUT!D14/12)*(1-CONFIG!B6))</f>
        <v/>
      </c>
      <c r="K15" s="28">
        <f>SUM(B15:J15)</f>
        <v/>
      </c>
      <c r="L15" s="27">
        <f>K15-B15-C15-D15</f>
        <v/>
      </c>
    </row>
    <row r="16">
      <c r="A16" s="29">
        <f>INPUT!A15</f>
        <v/>
      </c>
      <c r="B16" s="30">
        <f>IF(INPUT!A15="","",INPUT!D15*IF(INPUT!C15="Q1",12,IF(INPUT!C15="Q2",9,IF(INPUT!C15="Q3",6,3)))/12)</f>
        <v/>
      </c>
      <c r="C16" s="30">
        <f>B16*CONFIG!B3</f>
        <v/>
      </c>
      <c r="D16" s="30">
        <f>B16*CONFIG!B4</f>
        <v/>
      </c>
      <c r="E16" s="30">
        <f>INPUT!E15</f>
        <v/>
      </c>
      <c r="F16" s="30">
        <f>IF(INPUT!A15="","",CONFIG!B7*CONFIG!B8)</f>
        <v/>
      </c>
      <c r="G16" s="30">
        <f>IF(INPUT!A15="","",CONFIG!B5)</f>
        <v/>
      </c>
      <c r="H16" s="30">
        <f>INPUT!G15</f>
        <v/>
      </c>
      <c r="I16" s="30">
        <f>INPUT!H15</f>
        <v/>
      </c>
      <c r="J16" s="30">
        <f>IF(INPUT!A15="","",INPUT!F15*(INPUT!D15/12)*(1-CONFIG!B6))</f>
        <v/>
      </c>
      <c r="K16" s="31">
        <f>SUM(B16:J16)</f>
        <v/>
      </c>
      <c r="L16" s="30">
        <f>K16-B16-C16-D16</f>
        <v/>
      </c>
    </row>
    <row r="17">
      <c r="A17" s="26">
        <f>INPUT!A16</f>
        <v/>
      </c>
      <c r="B17" s="27">
        <f>IF(INPUT!A16="","",INPUT!D16*IF(INPUT!C16="Q1",12,IF(INPUT!C16="Q2",9,IF(INPUT!C16="Q3",6,3)))/12)</f>
        <v/>
      </c>
      <c r="C17" s="27">
        <f>B17*CONFIG!B3</f>
        <v/>
      </c>
      <c r="D17" s="27">
        <f>B17*CONFIG!B4</f>
        <v/>
      </c>
      <c r="E17" s="27">
        <f>INPUT!E16</f>
        <v/>
      </c>
      <c r="F17" s="27">
        <f>IF(INPUT!A16="","",CONFIG!B7*CONFIG!B8)</f>
        <v/>
      </c>
      <c r="G17" s="27">
        <f>IF(INPUT!A16="","",CONFIG!B5)</f>
        <v/>
      </c>
      <c r="H17" s="27">
        <f>INPUT!G16</f>
        <v/>
      </c>
      <c r="I17" s="27">
        <f>INPUT!H16</f>
        <v/>
      </c>
      <c r="J17" s="27">
        <f>IF(INPUT!A16="","",INPUT!F16*(INPUT!D16/12)*(1-CONFIG!B6))</f>
        <v/>
      </c>
      <c r="K17" s="28">
        <f>SUM(B17:J17)</f>
        <v/>
      </c>
      <c r="L17" s="27">
        <f>K17-B17-C17-D17</f>
        <v/>
      </c>
    </row>
    <row r="18">
      <c r="A18" s="29">
        <f>INPUT!A17</f>
        <v/>
      </c>
      <c r="B18" s="30">
        <f>IF(INPUT!A17="","",INPUT!D17*IF(INPUT!C17="Q1",12,IF(INPUT!C17="Q2",9,IF(INPUT!C17="Q3",6,3)))/12)</f>
        <v/>
      </c>
      <c r="C18" s="30">
        <f>B18*CONFIG!B3</f>
        <v/>
      </c>
      <c r="D18" s="30">
        <f>B18*CONFIG!B4</f>
        <v/>
      </c>
      <c r="E18" s="30">
        <f>INPUT!E17</f>
        <v/>
      </c>
      <c r="F18" s="30">
        <f>IF(INPUT!A17="","",CONFIG!B7*CONFIG!B8)</f>
        <v/>
      </c>
      <c r="G18" s="30">
        <f>IF(INPUT!A17="","",CONFIG!B5)</f>
        <v/>
      </c>
      <c r="H18" s="30">
        <f>INPUT!G17</f>
        <v/>
      </c>
      <c r="I18" s="30">
        <f>INPUT!H17</f>
        <v/>
      </c>
      <c r="J18" s="30">
        <f>IF(INPUT!A17="","",INPUT!F17*(INPUT!D17/12)*(1-CONFIG!B6))</f>
        <v/>
      </c>
      <c r="K18" s="31">
        <f>SUM(B18:J18)</f>
        <v/>
      </c>
      <c r="L18" s="30">
        <f>K18-B18-C18-D18</f>
        <v/>
      </c>
    </row>
    <row r="19">
      <c r="A19" s="26">
        <f>INPUT!A18</f>
        <v/>
      </c>
      <c r="B19" s="27">
        <f>IF(INPUT!A18="","",INPUT!D18*IF(INPUT!C18="Q1",12,IF(INPUT!C18="Q2",9,IF(INPUT!C18="Q3",6,3)))/12)</f>
        <v/>
      </c>
      <c r="C19" s="27">
        <f>B19*CONFIG!B3</f>
        <v/>
      </c>
      <c r="D19" s="27">
        <f>B19*CONFIG!B4</f>
        <v/>
      </c>
      <c r="E19" s="27">
        <f>INPUT!E18</f>
        <v/>
      </c>
      <c r="F19" s="27">
        <f>IF(INPUT!A18="","",CONFIG!B7*CONFIG!B8)</f>
        <v/>
      </c>
      <c r="G19" s="27">
        <f>IF(INPUT!A18="","",CONFIG!B5)</f>
        <v/>
      </c>
      <c r="H19" s="27">
        <f>INPUT!G18</f>
        <v/>
      </c>
      <c r="I19" s="27">
        <f>INPUT!H18</f>
        <v/>
      </c>
      <c r="J19" s="27">
        <f>IF(INPUT!A18="","",INPUT!F18*(INPUT!D18/12)*(1-CONFIG!B6))</f>
        <v/>
      </c>
      <c r="K19" s="28">
        <f>SUM(B19:J19)</f>
        <v/>
      </c>
      <c r="L19" s="27">
        <f>K19-B19-C19-D19</f>
        <v/>
      </c>
    </row>
    <row r="21" ht="28" customHeight="1">
      <c r="A21" s="32" t="inlineStr">
        <is>
          <t xml:space="preserve">  QUARTERLY BUDGET BREAKDOWN</t>
        </is>
      </c>
      <c r="B21" s="33" t="n"/>
      <c r="C21" s="33" t="n"/>
      <c r="D21" s="33" t="n"/>
      <c r="E21" s="33" t="n"/>
      <c r="F21" s="33" t="n"/>
      <c r="G21" s="33" t="n"/>
      <c r="H21" s="33" t="n"/>
      <c r="I21" s="33" t="n"/>
      <c r="J21" s="33" t="n"/>
      <c r="K21" s="33" t="n"/>
      <c r="L21" s="33" t="n"/>
    </row>
    <row r="23" ht="28" customHeight="1">
      <c r="A23" s="34" t="inlineStr">
        <is>
          <t>Q1 Hiring Cost</t>
        </is>
      </c>
      <c r="B23" s="28">
        <f>SUMPRODUCT((INPUT!C4:C18="Q1")*LOGIC!K5:K19)</f>
        <v/>
      </c>
    </row>
    <row r="24" ht="28" customHeight="1">
      <c r="A24" s="34" t="inlineStr">
        <is>
          <t>Q2 Hiring Cost</t>
        </is>
      </c>
      <c r="B24" s="28">
        <f>SUMPRODUCT((INPUT!C4:C18="Q2")*LOGIC!K5:K19)</f>
        <v/>
      </c>
    </row>
    <row r="25" ht="28" customHeight="1">
      <c r="A25" s="34" t="inlineStr">
        <is>
          <t>Q3 Hiring Cost</t>
        </is>
      </c>
      <c r="B25" s="28">
        <f>SUMPRODUCT((INPUT!C4:C18="Q3")*LOGIC!K5:K19)</f>
        <v/>
      </c>
    </row>
    <row r="26" ht="28" customHeight="1">
      <c r="A26" s="34" t="inlineStr">
        <is>
          <t>Q4 Hiring Cost</t>
        </is>
      </c>
      <c r="B26" s="28">
        <f>SUMPRODUCT((INPUT!C4:C18="Q4")*LOGIC!K5:K19)</f>
        <v/>
      </c>
    </row>
    <row r="27" ht="28" customHeight="1">
      <c r="A27" s="34" t="inlineStr">
        <is>
          <t>Q1 Hires Count</t>
        </is>
      </c>
      <c r="B27" s="35">
        <f>COUNTIF(INPUT!C4:C18,"Q1")</f>
        <v/>
      </c>
    </row>
    <row r="28" ht="28" customHeight="1">
      <c r="A28" s="34" t="inlineStr">
        <is>
          <t>Q2 Hires Count</t>
        </is>
      </c>
      <c r="B28" s="35">
        <f>COUNTIF(INPUT!C4:C18,"Q2")</f>
        <v/>
      </c>
    </row>
    <row r="29" ht="28" customHeight="1">
      <c r="A29" s="34" t="inlineStr">
        <is>
          <t>Q3 Hires Count</t>
        </is>
      </c>
      <c r="B29" s="35">
        <f>COUNTIF(INPUT!C4:C18,"Q3")</f>
        <v/>
      </c>
    </row>
    <row r="30" ht="28" customHeight="1">
      <c r="A30" s="34" t="inlineStr">
        <is>
          <t>Q4 Hires Count</t>
        </is>
      </c>
      <c r="B30" s="35">
        <f>COUNTIF(INPUT!C4:C18,"Q4")</f>
        <v/>
      </c>
    </row>
    <row r="32" ht="28" customHeight="1">
      <c r="A32" s="36" t="inlineStr">
        <is>
          <t xml:space="preserve">  SUMMARY METRICS</t>
        </is>
      </c>
      <c r="B32" s="37" t="n"/>
      <c r="C32" s="37" t="n"/>
      <c r="D32" s="37" t="n"/>
      <c r="E32" s="37" t="n"/>
      <c r="F32" s="37" t="n"/>
      <c r="G32" s="37" t="n"/>
      <c r="H32" s="37" t="n"/>
      <c r="I32" s="37" t="n"/>
      <c r="J32" s="37" t="n"/>
      <c r="K32" s="37" t="n"/>
      <c r="L32" s="37" t="n"/>
    </row>
    <row r="34" ht="28" customHeight="1">
      <c r="A34" s="34" t="inlineStr">
        <is>
          <t>Total Positions</t>
        </is>
      </c>
      <c r="B34" s="35">
        <f>COUNTA(INPUT!A4:A18)</f>
        <v/>
      </c>
    </row>
    <row r="35" ht="28" customHeight="1">
      <c r="A35" s="34" t="inlineStr">
        <is>
          <t>Total First-Year Cost</t>
        </is>
      </c>
      <c r="B35" s="28">
        <f>SUM(K5:K19)</f>
        <v/>
      </c>
    </row>
    <row r="36" ht="28" customHeight="1">
      <c r="A36" s="34" t="inlineStr">
        <is>
          <t>Total Recruiting Cost (Ext+Int)</t>
        </is>
      </c>
      <c r="B36" s="28">
        <f>SUM(E5:E19)+SUM(F5:F19)</f>
        <v/>
      </c>
    </row>
    <row r="37" ht="28" customHeight="1">
      <c r="A37" s="34" t="inlineStr">
        <is>
          <t>Avg Cost Per Hire (Recruiting)</t>
        </is>
      </c>
      <c r="B37" s="28">
        <f>IFERROR(B36/B34,0)</f>
        <v/>
      </c>
    </row>
    <row r="38" ht="28" customHeight="1">
      <c r="A38" s="34" t="inlineStr">
        <is>
          <t>Total Salary Commitment</t>
        </is>
      </c>
      <c r="B38" s="28">
        <f>SUM(INPUT!D4:D18)</f>
        <v/>
      </c>
    </row>
    <row r="39" ht="28" customHeight="1">
      <c r="A39" s="34" t="inlineStr">
        <is>
          <t>Total Signing Bonuses</t>
        </is>
      </c>
      <c r="B39" s="28">
        <f>SUM(H5:H19)</f>
        <v/>
      </c>
    </row>
    <row r="40" ht="28" customHeight="1">
      <c r="A40" s="34" t="inlineStr">
        <is>
          <t>Total Equipment Cost</t>
        </is>
      </c>
      <c r="B40" s="28">
        <f>SUM(I5:I19)</f>
        <v/>
      </c>
    </row>
    <row r="41" ht="28" customHeight="1">
      <c r="A41" s="34" t="inlineStr">
        <is>
          <t>Total Ramp Cost</t>
        </is>
      </c>
      <c r="B41" s="28">
        <f>SUM(J5:J19)</f>
        <v/>
      </c>
    </row>
    <row r="42" ht="28" customHeight="1">
      <c r="A42" s="34" t="inlineStr">
        <is>
          <t>Avg Ramp Time (months)</t>
        </is>
      </c>
      <c r="B42" s="38">
        <f>IFERROR(AVERAGE(INPUT!F4:F18),0)</f>
        <v/>
      </c>
    </row>
    <row r="43" ht="28" customHeight="1">
      <c r="A43" s="34" t="inlineStr">
        <is>
          <t>Budget Remaining</t>
        </is>
      </c>
      <c r="B43" s="28">
        <f>CONFIG!B9-B35</f>
        <v/>
      </c>
    </row>
    <row r="44" ht="28" customHeight="1">
      <c r="A44" s="34" t="inlineStr">
        <is>
          <t>Budget Utilization %</t>
        </is>
      </c>
      <c r="B44" s="39">
        <f>IFERROR(B35/CONFIG!B9,0)</f>
        <v/>
      </c>
    </row>
    <row r="45" ht="28" customHeight="1">
      <c r="A45" s="34" t="inlineStr">
        <is>
          <t>Budget Status</t>
        </is>
      </c>
      <c r="B45" s="40">
        <f>IF(B44&lt;=0.85,"ON TRACK",IF(B44&lt;=1,"NEAR LIMIT","OVER BUDGET"))</f>
        <v/>
      </c>
    </row>
  </sheetData>
  <mergeCells count="4">
    <mergeCell ref="A3:L3"/>
    <mergeCell ref="A21:L21"/>
    <mergeCell ref="A1:L1"/>
    <mergeCell ref="A32:L32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tabColor rgb="000891B2"/>
    <outlinePr summaryBelow="1" summaryRight="1"/>
    <pageSetUpPr/>
  </sheetPr>
  <dimension ref="A1:E33"/>
  <sheetViews>
    <sheetView showGridLines="0" zoomScale="110" workbookViewId="0">
      <selection activeCell="A1" sqref="A1"/>
    </sheetView>
  </sheetViews>
  <sheetFormatPr baseColWidth="8" defaultRowHeight="15"/>
  <cols>
    <col width="30" customWidth="1" min="1" max="1"/>
    <col width="20" customWidth="1" min="2" max="2"/>
    <col width="4" customWidth="1" min="3" max="3"/>
    <col width="30" customWidth="1" min="4" max="4"/>
    <col width="20" customWidth="1" min="5" max="5"/>
    <col width="16" customWidth="1" min="6" max="6"/>
    <col width="16" customWidth="1" min="7" max="7"/>
    <col width="16" customWidth="1" min="8" max="8"/>
  </cols>
  <sheetData>
    <row r="1" ht="44" customHeight="1">
      <c r="A1" s="41" t="inlineStr">
        <is>
          <t>HIRING BUDGET PLANNER — RESULTS</t>
        </is>
      </c>
      <c r="B1" s="2" t="n"/>
      <c r="C1" s="2" t="n"/>
      <c r="D1" s="2" t="n"/>
      <c r="E1" s="2" t="n"/>
    </row>
    <row r="2" ht="24" customHeight="1">
      <c r="A2" s="3" t="inlineStr">
        <is>
          <t>Auto-calculated from your inputs</t>
        </is>
      </c>
      <c r="B2" s="4" t="n"/>
      <c r="C2" s="4" t="n"/>
      <c r="D2" s="4" t="n"/>
      <c r="E2" s="4" t="n"/>
    </row>
    <row r="4" ht="28" customHeight="1">
      <c r="A4" s="24" t="inlineStr">
        <is>
          <t xml:space="preserve">  HIRING SUMMARY</t>
        </is>
      </c>
      <c r="B4" s="25" t="n"/>
      <c r="C4" s="25" t="n"/>
      <c r="D4" s="25" t="n"/>
      <c r="E4" s="25" t="n"/>
    </row>
    <row r="5" ht="32" customHeight="1">
      <c r="A5" s="42" t="inlineStr">
        <is>
          <t>Total Positions</t>
        </is>
      </c>
      <c r="B5" s="43">
        <f>LOGIC!B34</f>
        <v/>
      </c>
    </row>
    <row r="6" ht="32" customHeight="1">
      <c r="A6" s="42" t="inlineStr">
        <is>
          <t>Total First-Year Cost</t>
        </is>
      </c>
      <c r="B6" s="44">
        <f>LOGIC!B35</f>
        <v/>
      </c>
    </row>
    <row r="7" ht="32" customHeight="1">
      <c r="A7" s="42" t="inlineStr">
        <is>
          <t>Total Recruiting Cost</t>
        </is>
      </c>
      <c r="B7" s="45">
        <f>LOGIC!B36</f>
        <v/>
      </c>
    </row>
    <row r="8" ht="32" customHeight="1">
      <c r="A8" s="42" t="inlineStr">
        <is>
          <t>Avg Recruiting Cost / Hire</t>
        </is>
      </c>
      <c r="B8" s="45">
        <f>LOGIC!B37</f>
        <v/>
      </c>
    </row>
    <row r="9" ht="32" customHeight="1">
      <c r="A9" s="42" t="inlineStr">
        <is>
          <t>Total Salary Commitment</t>
        </is>
      </c>
      <c r="B9" s="45">
        <f>LOGIC!B38</f>
        <v/>
      </c>
    </row>
    <row r="11" ht="28" customHeight="1">
      <c r="A11" s="32" t="inlineStr">
        <is>
          <t xml:space="preserve">  QUARTERLY BREAKDOWN</t>
        </is>
      </c>
      <c r="B11" s="33" t="n"/>
      <c r="C11" s="33" t="n"/>
      <c r="D11" s="33" t="n"/>
      <c r="E11" s="33" t="n"/>
    </row>
    <row r="12" ht="32" customHeight="1">
      <c r="A12" s="42" t="inlineStr">
        <is>
          <t>Q1 Budget</t>
        </is>
      </c>
      <c r="B12" s="45">
        <f>LOGIC!B23</f>
        <v/>
      </c>
    </row>
    <row r="13" ht="32" customHeight="1">
      <c r="A13" s="42" t="inlineStr">
        <is>
          <t>Q2 Budget</t>
        </is>
      </c>
      <c r="B13" s="45">
        <f>LOGIC!B24</f>
        <v/>
      </c>
    </row>
    <row r="14" ht="32" customHeight="1">
      <c r="A14" s="42" t="inlineStr">
        <is>
          <t>Q3 Budget</t>
        </is>
      </c>
      <c r="B14" s="45">
        <f>LOGIC!B25</f>
        <v/>
      </c>
    </row>
    <row r="15" ht="32" customHeight="1">
      <c r="A15" s="42" t="inlineStr">
        <is>
          <t>Q4 Budget</t>
        </is>
      </c>
      <c r="B15" s="45">
        <f>LOGIC!B26</f>
        <v/>
      </c>
    </row>
    <row r="16" ht="32" customHeight="1">
      <c r="A16" s="42" t="inlineStr">
        <is>
          <t>Q1 Hires</t>
        </is>
      </c>
      <c r="B16" s="43">
        <f>LOGIC!B27</f>
        <v/>
      </c>
    </row>
    <row r="17" ht="32" customHeight="1">
      <c r="A17" s="42" t="inlineStr">
        <is>
          <t>Q2 Hires</t>
        </is>
      </c>
      <c r="B17" s="43">
        <f>LOGIC!B28</f>
        <v/>
      </c>
    </row>
    <row r="18" ht="32" customHeight="1">
      <c r="A18" s="42" t="inlineStr">
        <is>
          <t>Q3 Hires</t>
        </is>
      </c>
      <c r="B18" s="43">
        <f>LOGIC!B29</f>
        <v/>
      </c>
    </row>
    <row r="19" ht="32" customHeight="1">
      <c r="A19" s="42" t="inlineStr">
        <is>
          <t>Q4 Hires</t>
        </is>
      </c>
      <c r="B19" s="43">
        <f>LOGIC!B30</f>
        <v/>
      </c>
    </row>
    <row r="21" ht="28" customHeight="1">
      <c r="A21" s="15" t="inlineStr">
        <is>
          <t xml:space="preserve">  BUDGET STATUS</t>
        </is>
      </c>
      <c r="B21" s="16" t="n"/>
      <c r="C21" s="16" t="n"/>
      <c r="D21" s="16" t="n"/>
      <c r="E21" s="16" t="n"/>
    </row>
    <row r="22" ht="32" customHeight="1">
      <c r="A22" s="42" t="inlineStr">
        <is>
          <t>Approved Budget</t>
        </is>
      </c>
      <c r="B22" s="45">
        <f>CONFIG!B9</f>
        <v/>
      </c>
    </row>
    <row r="23" ht="32" customHeight="1">
      <c r="A23" s="42" t="inlineStr">
        <is>
          <t>Budget Remaining</t>
        </is>
      </c>
      <c r="B23" s="45">
        <f>LOGIC!B43</f>
        <v/>
      </c>
    </row>
    <row r="24" ht="32" customHeight="1">
      <c r="A24" s="42" t="inlineStr">
        <is>
          <t>Budget Utilization</t>
        </is>
      </c>
      <c r="B24" s="46">
        <f>LOGIC!B44</f>
        <v/>
      </c>
    </row>
    <row r="25" ht="32" customHeight="1">
      <c r="A25" s="42" t="inlineStr">
        <is>
          <t>Budget Status</t>
        </is>
      </c>
      <c r="B25" s="47">
        <f>LOGIC!B45</f>
        <v/>
      </c>
    </row>
    <row r="27" ht="28" customHeight="1">
      <c r="A27" s="22" t="inlineStr">
        <is>
          <t xml:space="preserve">  ADDITIONAL COSTS</t>
        </is>
      </c>
      <c r="B27" s="23" t="n"/>
      <c r="C27" s="23" t="n"/>
      <c r="D27" s="23" t="n"/>
      <c r="E27" s="23" t="n"/>
    </row>
    <row r="28" ht="32" customHeight="1">
      <c r="A28" s="42" t="inlineStr">
        <is>
          <t>Total Signing Bonuses</t>
        </is>
      </c>
      <c r="B28" s="45">
        <f>LOGIC!B39</f>
        <v/>
      </c>
    </row>
    <row r="29" ht="32" customHeight="1">
      <c r="A29" s="42" t="inlineStr">
        <is>
          <t>Total Equipment Cost</t>
        </is>
      </c>
      <c r="B29" s="45">
        <f>LOGIC!B40</f>
        <v/>
      </c>
    </row>
    <row r="30" ht="32" customHeight="1">
      <c r="A30" s="42" t="inlineStr">
        <is>
          <t>Total Ramp Cost</t>
        </is>
      </c>
      <c r="B30" s="45">
        <f>LOGIC!B41</f>
        <v/>
      </c>
    </row>
    <row r="31" ht="32" customHeight="1">
      <c r="A31" s="42" t="inlineStr">
        <is>
          <t>Avg Ramp Time (months)</t>
        </is>
      </c>
      <c r="B31" s="48">
        <f>LOGIC!B42</f>
        <v/>
      </c>
    </row>
    <row r="33" ht="24" customHeight="1">
      <c r="A33" s="49" t="inlineStr">
        <is>
          <t>RangeLead.com  |  Premium B2B Lead Data  |  Free Download — rangelead.com/free-tools</t>
        </is>
      </c>
    </row>
  </sheetData>
  <mergeCells count="7">
    <mergeCell ref="A21:E21"/>
    <mergeCell ref="A4:E4"/>
    <mergeCell ref="A2:E2"/>
    <mergeCell ref="A33:E33"/>
    <mergeCell ref="A11:E11"/>
    <mergeCell ref="A1:E1"/>
    <mergeCell ref="A27:E27"/>
  </mergeCells>
  <conditionalFormatting sqref="B25">
    <cfRule type="cellIs" priority="1" operator="equal" dxfId="0">
      <formula>"ON TRACK"</formula>
    </cfRule>
    <cfRule type="cellIs" priority="2" operator="equal" dxfId="1">
      <formula>"NEAR LIMIT"</formula>
    </cfRule>
    <cfRule type="cellIs" priority="3" operator="equal" dxfId="2">
      <formula>"OVER BUDGET"</formula>
    </cfRule>
  </conditionalFormatting>
  <conditionalFormatting sqref="B23">
    <cfRule type="cellIs" priority="4" operator="greaterThan" dxfId="0">
      <formula>0</formula>
    </cfRule>
    <cfRule type="cellIs" priority="5" operator="lessThan" dxfId="2">
      <formula>0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2026-02-10T15:45:40Z</dcterms:created>
  <dcterms:modified xmlns:dcterms="http://purl.org/dc/terms/" xmlns:xsi="http://www.w3.org/2001/XMLSchema-instance" xsi:type="dcterms:W3CDTF">2026-02-10T15:45:40Z</dcterms:modified>
</cp:coreProperties>
</file>