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CONFIG" sheetId="2" state="visible" r:id="rId2"/>
    <sheet xmlns:r="http://schemas.openxmlformats.org/officeDocument/2006/relationships" name="INPUT" sheetId="3" state="visible" r:id="rId3"/>
    <sheet xmlns:r="http://schemas.openxmlformats.org/officeDocument/2006/relationships" name="LOGIC" sheetId="4" state="visible" r:id="rId4"/>
    <sheet xmlns:r="http://schemas.openxmlformats.org/officeDocument/2006/relationships" name="OUTPUT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&quot;$&quot;#,##0"/>
    <numFmt numFmtId="165" formatCode="0.0%"/>
  </numFmts>
  <fonts count="14">
    <font>
      <name val="Calibri"/>
      <family val="2"/>
      <color theme="1"/>
      <sz val="11"/>
      <scheme val="minor"/>
    </font>
    <font>
      <name val="Aptos"/>
      <b val="1"/>
      <color rgb="00FFFFFF"/>
      <sz val="18"/>
    </font>
    <font>
      <name val="Aptos"/>
      <color rgb="00FFFFFF"/>
      <sz val="10"/>
    </font>
    <font>
      <name val="Aptos"/>
      <b val="1"/>
      <color rgb="001E3A5F"/>
      <sz val="11"/>
    </font>
    <font>
      <name val="Aptos"/>
      <color rgb="00374151"/>
      <sz val="10"/>
    </font>
    <font>
      <name val="Aptos"/>
      <b val="1"/>
      <color rgb="00FFFFFF"/>
      <sz val="11"/>
    </font>
    <font>
      <name val="Aptos"/>
      <b val="1"/>
      <color rgb="00374151"/>
      <sz val="10"/>
    </font>
    <font>
      <name val="Aptos"/>
      <color rgb="00374151"/>
      <sz val="11"/>
    </font>
    <font>
      <name val="Aptos"/>
      <i val="1"/>
      <color rgb="006B7280"/>
      <sz val="9"/>
    </font>
    <font>
      <name val="Aptos"/>
      <b val="1"/>
      <color rgb="00FFFFFF"/>
      <sz val="10"/>
    </font>
    <font>
      <name val="Aptos"/>
      <b val="1"/>
      <color rgb="000F1B2D"/>
      <sz val="11"/>
    </font>
    <font>
      <name val="Aptos"/>
      <b val="1"/>
      <color rgb="00FFFFFF"/>
      <sz val="16"/>
    </font>
    <font>
      <name val="Aptos"/>
      <b val="1"/>
      <color rgb="000F1B2D"/>
      <sz val="13"/>
    </font>
    <font>
      <name val="Aptos"/>
      <b val="1"/>
      <color rgb="000F1B2D"/>
      <sz val="16"/>
    </font>
  </fonts>
  <fills count="15">
    <fill>
      <patternFill/>
    </fill>
    <fill>
      <patternFill patternType="gray125"/>
    </fill>
    <fill>
      <patternFill patternType="solid">
        <fgColor rgb="000F1B2D"/>
        <bgColor rgb="000F1B2D"/>
      </patternFill>
    </fill>
    <fill>
      <patternFill patternType="solid">
        <fgColor rgb="001E3A5F"/>
        <bgColor rgb="001E3A5F"/>
      </patternFill>
    </fill>
    <fill>
      <patternFill patternType="solid">
        <fgColor rgb="007C3AED"/>
        <bgColor rgb="007C3AED"/>
      </patternFill>
    </fill>
    <fill>
      <patternFill patternType="solid">
        <fgColor rgb="00F5F3FF"/>
        <bgColor rgb="00F5F3FF"/>
      </patternFill>
    </fill>
    <fill>
      <patternFill patternType="solid">
        <fgColor rgb="0016A34A"/>
        <bgColor rgb="0016A34A"/>
      </patternFill>
    </fill>
    <fill>
      <patternFill patternType="solid">
        <fgColor rgb="00FFFDE7"/>
        <bgColor rgb="00FFFDE7"/>
      </patternFill>
    </fill>
    <fill>
      <patternFill patternType="solid">
        <fgColor rgb="00FFF9C4"/>
        <bgColor rgb="00FFF9C4"/>
      </patternFill>
    </fill>
    <fill>
      <patternFill patternType="solid">
        <fgColor rgb="00D97706"/>
        <bgColor rgb="00D97706"/>
      </patternFill>
    </fill>
    <fill>
      <patternFill patternType="solid">
        <fgColor rgb="00F1F5F9"/>
        <bgColor rgb="00F1F5F9"/>
      </patternFill>
    </fill>
    <fill>
      <patternFill patternType="solid">
        <fgColor rgb="00E8EAF0"/>
        <bgColor rgb="00E8EAF0"/>
      </patternFill>
    </fill>
    <fill>
      <patternFill patternType="solid">
        <fgColor rgb="000891B2"/>
        <bgColor rgb="000891B2"/>
      </patternFill>
    </fill>
    <fill>
      <patternFill patternType="solid">
        <fgColor rgb="00FFFFFF"/>
        <bgColor rgb="00FFFFFF"/>
      </patternFill>
    </fill>
    <fill>
      <patternFill patternType="solid">
        <fgColor rgb="00F0F9FF"/>
        <bgColor rgb="00F0F9FF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63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0" fillId="2" borderId="0" pivotButton="0" quotePrefix="0" xfId="0"/>
    <xf numFmtId="0" fontId="2" fillId="3" borderId="0" applyAlignment="1" pivotButton="0" quotePrefix="0" xfId="0">
      <alignment horizontal="center" vertical="center"/>
    </xf>
    <xf numFmtId="0" fontId="0" fillId="3" borderId="0" pivotButton="0" quotePrefix="0" xfId="0"/>
    <xf numFmtId="0" fontId="3" fillId="0" borderId="0" applyAlignment="1" pivotButton="0" quotePrefix="0" xfId="0">
      <alignment vertical="top"/>
    </xf>
    <xf numFmtId="0" fontId="4" fillId="0" borderId="0" applyAlignment="1" pivotButton="0" quotePrefix="0" xfId="0">
      <alignment vertical="center" wrapText="1"/>
    </xf>
    <xf numFmtId="0" fontId="5" fillId="4" borderId="1" applyAlignment="1" pivotButton="0" quotePrefix="0" xfId="0">
      <alignment horizontal="left" vertical="center"/>
    </xf>
    <xf numFmtId="0" fontId="0" fillId="4" borderId="1" pivotButton="0" quotePrefix="0" xfId="0"/>
    <xf numFmtId="0" fontId="6" fillId="5" borderId="1" applyAlignment="1" pivotButton="0" quotePrefix="0" xfId="0">
      <alignment horizontal="left" vertical="center"/>
    </xf>
    <xf numFmtId="2" fontId="7" fillId="5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left" vertical="center"/>
    </xf>
    <xf numFmtId="3" fontId="7" fillId="5" borderId="1" applyAlignment="1" pivotButton="0" quotePrefix="0" xfId="0">
      <alignment horizontal="center" vertical="center"/>
    </xf>
    <xf numFmtId="9" fontId="7" fillId="5" borderId="1" applyAlignment="1" pivotButton="0" quotePrefix="0" xfId="0">
      <alignment horizontal="center" vertical="center"/>
    </xf>
    <xf numFmtId="164" fontId="7" fillId="5" borderId="1" applyAlignment="1" pivotButton="0" quotePrefix="0" xfId="0">
      <alignment horizontal="center" vertical="center"/>
    </xf>
    <xf numFmtId="0" fontId="5" fillId="6" borderId="1" applyAlignment="1" pivotButton="0" quotePrefix="0" xfId="0">
      <alignment horizontal="left" vertical="center"/>
    </xf>
    <xf numFmtId="0" fontId="0" fillId="6" borderId="1" pivotButton="0" quotePrefix="0" xfId="0"/>
    <xf numFmtId="0" fontId="9" fillId="3" borderId="1" applyAlignment="1" pivotButton="0" quotePrefix="0" xfId="0">
      <alignment horizontal="center" vertical="center" wrapText="1"/>
    </xf>
    <xf numFmtId="0" fontId="7" fillId="7" borderId="1" applyAlignment="1" pivotButton="0" quotePrefix="0" xfId="0">
      <alignment horizontal="center" vertical="center"/>
    </xf>
    <xf numFmtId="3" fontId="7" fillId="7" borderId="1" applyAlignment="1" pivotButton="0" quotePrefix="0" xfId="0">
      <alignment horizontal="center" vertical="center"/>
    </xf>
    <xf numFmtId="164" fontId="7" fillId="7" borderId="1" applyAlignment="1" pivotButton="0" quotePrefix="0" xfId="0">
      <alignment horizontal="center" vertical="center"/>
    </xf>
    <xf numFmtId="0" fontId="7" fillId="8" borderId="1" applyAlignment="1" pivotButton="0" quotePrefix="0" xfId="0">
      <alignment horizontal="center" vertical="center"/>
    </xf>
    <xf numFmtId="3" fontId="7" fillId="8" borderId="1" applyAlignment="1" pivotButton="0" quotePrefix="0" xfId="0">
      <alignment horizontal="center" vertical="center"/>
    </xf>
    <xf numFmtId="164" fontId="7" fillId="8" borderId="1" applyAlignment="1" pivotButton="0" quotePrefix="0" xfId="0">
      <alignment horizontal="center" vertical="center"/>
    </xf>
    <xf numFmtId="0" fontId="5" fillId="9" borderId="1" applyAlignment="1" pivotButton="0" quotePrefix="0" xfId="0">
      <alignment horizontal="left" vertical="center"/>
    </xf>
    <xf numFmtId="0" fontId="0" fillId="9" borderId="1" pivotButton="0" quotePrefix="0" xfId="0"/>
    <xf numFmtId="0" fontId="9" fillId="3" borderId="1" applyAlignment="1" pivotButton="0" quotePrefix="0" xfId="0">
      <alignment horizontal="center" vertical="center"/>
    </xf>
    <xf numFmtId="165" fontId="7" fillId="7" borderId="1" applyAlignment="1" pivotButton="0" quotePrefix="0" xfId="0">
      <alignment horizontal="center" vertical="center"/>
    </xf>
    <xf numFmtId="165" fontId="7" fillId="8" borderId="1" applyAlignment="1" pivotButton="0" quotePrefix="0" xfId="0">
      <alignment horizontal="center" vertical="center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7" fillId="10" borderId="1" applyAlignment="1" pivotButton="0" quotePrefix="0" xfId="0">
      <alignment horizontal="center" vertical="center"/>
    </xf>
    <xf numFmtId="3" fontId="7" fillId="10" borderId="1" applyAlignment="1" pivotButton="0" quotePrefix="0" xfId="0">
      <alignment horizontal="center" vertical="center"/>
    </xf>
    <xf numFmtId="3" fontId="10" fillId="10" borderId="1" applyAlignment="1" pivotButton="0" quotePrefix="0" xfId="0">
      <alignment horizontal="center" vertical="center"/>
    </xf>
    <xf numFmtId="0" fontId="7" fillId="11" borderId="1" applyAlignment="1" pivotButton="0" quotePrefix="0" xfId="0">
      <alignment horizontal="center" vertical="center"/>
    </xf>
    <xf numFmtId="3" fontId="7" fillId="11" borderId="1" applyAlignment="1" pivotButton="0" quotePrefix="0" xfId="0">
      <alignment horizontal="center" vertical="center"/>
    </xf>
    <xf numFmtId="3" fontId="10" fillId="11" borderId="1" applyAlignment="1" pivotButton="0" quotePrefix="0" xfId="0">
      <alignment horizontal="center" vertical="center"/>
    </xf>
    <xf numFmtId="0" fontId="5" fillId="12" borderId="1" applyAlignment="1" pivotButton="0" quotePrefix="0" xfId="0">
      <alignment horizontal="left" vertical="center"/>
    </xf>
    <xf numFmtId="0" fontId="0" fillId="12" borderId="1" pivotButton="0" quotePrefix="0" xfId="0"/>
    <xf numFmtId="164" fontId="7" fillId="10" borderId="1" applyAlignment="1" pivotButton="0" quotePrefix="0" xfId="0">
      <alignment horizontal="center" vertical="center"/>
    </xf>
    <xf numFmtId="164" fontId="10" fillId="10" borderId="1" applyAlignment="1" pivotButton="0" quotePrefix="0" xfId="0">
      <alignment horizontal="center" vertical="center"/>
    </xf>
    <xf numFmtId="165" fontId="7" fillId="10" borderId="1" applyAlignment="1" pivotButton="0" quotePrefix="0" xfId="0">
      <alignment horizontal="center" vertical="center"/>
    </xf>
    <xf numFmtId="164" fontId="7" fillId="11" borderId="1" applyAlignment="1" pivotButton="0" quotePrefix="0" xfId="0">
      <alignment horizontal="center" vertical="center"/>
    </xf>
    <xf numFmtId="164" fontId="10" fillId="11" borderId="1" applyAlignment="1" pivotButton="0" quotePrefix="0" xfId="0">
      <alignment horizontal="center" vertical="center"/>
    </xf>
    <xf numFmtId="165" fontId="7" fillId="11" borderId="1" applyAlignment="1" pivotButton="0" quotePrefix="0" xfId="0">
      <alignment horizontal="center" vertical="center"/>
    </xf>
    <xf numFmtId="0" fontId="5" fillId="2" borderId="1" applyAlignment="1" pivotButton="0" quotePrefix="0" xfId="0">
      <alignment horizontal="left" vertical="center"/>
    </xf>
    <xf numFmtId="0" fontId="0" fillId="2" borderId="1" pivotButton="0" quotePrefix="0" xfId="0"/>
    <xf numFmtId="0" fontId="6" fillId="10" borderId="1" applyAlignment="1" pivotButton="0" quotePrefix="0" xfId="0">
      <alignment horizontal="left" vertical="center"/>
    </xf>
    <xf numFmtId="165" fontId="10" fillId="10" borderId="1" applyAlignment="1" pivotButton="0" quotePrefix="0" xfId="0">
      <alignment horizontal="center" vertical="center"/>
    </xf>
    <xf numFmtId="0" fontId="10" fillId="10" borderId="1" applyAlignment="1" pivotButton="0" quotePrefix="0" xfId="0">
      <alignment horizontal="center" vertical="center"/>
    </xf>
    <xf numFmtId="0" fontId="11" fillId="2" borderId="0" applyAlignment="1" pivotButton="0" quotePrefix="0" xfId="0">
      <alignment horizontal="center" vertical="center"/>
    </xf>
    <xf numFmtId="0" fontId="6" fillId="13" borderId="1" applyAlignment="1" pivotButton="0" quotePrefix="0" xfId="0">
      <alignment horizontal="left" vertical="center"/>
    </xf>
    <xf numFmtId="3" fontId="12" fillId="14" borderId="1" applyAlignment="1" pivotButton="0" quotePrefix="0" xfId="0">
      <alignment horizontal="center" vertical="center"/>
    </xf>
    <xf numFmtId="165" fontId="12" fillId="14" borderId="1" applyAlignment="1" pivotButton="0" quotePrefix="0" xfId="0">
      <alignment horizontal="center" vertical="center"/>
    </xf>
    <xf numFmtId="0" fontId="12" fillId="14" borderId="1" applyAlignment="1" pivotButton="0" quotePrefix="0" xfId="0">
      <alignment horizontal="center" vertical="center"/>
    </xf>
    <xf numFmtId="164" fontId="13" fillId="14" borderId="1" applyAlignment="1" pivotButton="0" quotePrefix="0" xfId="0">
      <alignment horizontal="center" vertical="center"/>
    </xf>
    <xf numFmtId="164" fontId="12" fillId="14" borderId="1" applyAlignment="1" pivotButton="0" quotePrefix="0" xfId="0">
      <alignment horizontal="center" vertical="center"/>
    </xf>
    <xf numFmtId="0" fontId="7" fillId="13" borderId="1" applyAlignment="1" pivotButton="0" quotePrefix="0" xfId="0">
      <alignment horizontal="center" vertical="center"/>
    </xf>
    <xf numFmtId="3" fontId="7" fillId="13" borderId="1" applyAlignment="1" pivotButton="0" quotePrefix="0" xfId="0">
      <alignment horizontal="center" vertical="center"/>
    </xf>
    <xf numFmtId="3" fontId="10" fillId="13" borderId="1" applyAlignment="1" pivotButton="0" quotePrefix="0" xfId="0">
      <alignment horizontal="center" vertical="center"/>
    </xf>
    <xf numFmtId="164" fontId="7" fillId="13" borderId="1" applyAlignment="1" pivotButton="0" quotePrefix="0" xfId="0">
      <alignment horizontal="center" vertical="center"/>
    </xf>
    <xf numFmtId="165" fontId="7" fillId="13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Aptos"/>
        <b val="1"/>
        <color rgb="0016A34A"/>
        <sz val="10"/>
      </font>
      <fill>
        <patternFill patternType="solid">
          <fgColor rgb="00DCFCE7"/>
          <bgColor rgb="00DCFCE7"/>
        </patternFill>
      </fill>
    </dxf>
    <dxf>
      <font>
        <name val="Aptos"/>
        <b val="1"/>
        <color rgb="00D97706"/>
        <sz val="10"/>
      </font>
      <fill>
        <patternFill patternType="solid">
          <fgColor rgb="00FEF3C7"/>
          <bgColor rgb="00FEF3C7"/>
        </patternFill>
      </fill>
    </dxf>
    <dxf>
      <font>
        <name val="Aptos"/>
        <b val="1"/>
        <color rgb="00DC2626"/>
        <sz val="10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1E3A5F"/>
    <outlinePr summaryBelow="1" summaryRight="1"/>
    <pageSetUpPr/>
  </sheetPr>
  <dimension ref="A1:B29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80" customWidth="1" min="2" max="2"/>
  </cols>
  <sheetData>
    <row r="1" ht="50" customHeight="1">
      <c r="A1" s="1" t="inlineStr">
        <is>
          <t>HEADCOUNT GROWTH PLANNER</t>
        </is>
      </c>
      <c r="B1" s="2" t="n"/>
    </row>
    <row r="2" ht="24" customHeight="1">
      <c r="A2" s="3" t="inlineStr">
        <is>
          <t>RangeLead.com  |  Auto-Calculated Spreadsheet</t>
        </is>
      </c>
      <c r="B2" s="4" t="n"/>
    </row>
    <row r="4">
      <c r="A4" s="5" t="inlineStr">
        <is>
          <t>PURPOSE</t>
        </is>
      </c>
    </row>
    <row r="5" ht="58" customHeight="1">
      <c r="A5" s="6" t="inlineStr">
        <is>
          <t>Plan headcount growth based on revenue targets and productivity assumptions. Calculate hiring needs by quarter and department, and model the cost impact of workforce expansion.</t>
        </is>
      </c>
    </row>
    <row r="7">
      <c r="A7" s="5" t="inlineStr">
        <is>
          <t>REQUIRED INPUTS (INPUT sheet)</t>
        </is>
      </c>
    </row>
    <row r="8" ht="22" customHeight="1">
      <c r="A8" s="6" t="inlineStr">
        <is>
          <t xml:space="preserve">  • Department names and current headcount</t>
        </is>
      </c>
    </row>
    <row r="9" ht="22" customHeight="1">
      <c r="A9" s="6" t="inlineStr">
        <is>
          <t xml:space="preserve">  • Current revenue per employee</t>
        </is>
      </c>
    </row>
    <row r="10" ht="22" customHeight="1">
      <c r="A10" s="6" t="inlineStr">
        <is>
          <t xml:space="preserve">  • Revenue targets by quarter</t>
        </is>
      </c>
    </row>
    <row r="11" ht="22" customHeight="1">
      <c r="A11" s="6" t="inlineStr">
        <is>
          <t xml:space="preserve">  • Average salary per department</t>
        </is>
      </c>
    </row>
    <row r="12" ht="22" customHeight="1">
      <c r="A12" s="6" t="inlineStr">
        <is>
          <t xml:space="preserve">  • Attrition rate per department</t>
        </is>
      </c>
    </row>
    <row r="14">
      <c r="A14" s="5" t="inlineStr">
        <is>
          <t>OUTPUTS (OUTPUT sheet)</t>
        </is>
      </c>
    </row>
    <row r="15" ht="22" customHeight="1">
      <c r="A15" s="6" t="inlineStr">
        <is>
          <t xml:space="preserve">  • Required headcount by quarter to meet revenue targets</t>
        </is>
      </c>
    </row>
    <row r="16" ht="22" customHeight="1">
      <c r="A16" s="6" t="inlineStr">
        <is>
          <t xml:space="preserve">  • Net hiring needs (accounting for attrition)</t>
        </is>
      </c>
    </row>
    <row r="17" ht="22" customHeight="1">
      <c r="A17" s="6" t="inlineStr">
        <is>
          <t xml:space="preserve">  • Quarterly cost impact of new hires</t>
        </is>
      </c>
    </row>
    <row r="18" ht="22" customHeight="1">
      <c r="A18" s="6" t="inlineStr">
        <is>
          <t xml:space="preserve">  • Productivity per employee trend</t>
        </is>
      </c>
    </row>
    <row r="19" ht="22" customHeight="1">
      <c r="A19" s="6" t="inlineStr">
        <is>
          <t xml:space="preserve">  • Total workforce growth trajectory</t>
        </is>
      </c>
    </row>
    <row r="21">
      <c r="A21" s="5" t="inlineStr">
        <is>
          <t>DO NOT EDIT</t>
        </is>
      </c>
    </row>
    <row r="22" ht="22" customHeight="1">
      <c r="A22" s="6" t="inlineStr">
        <is>
          <t xml:space="preserve">  • LOGIC sheet — contains all calculations</t>
        </is>
      </c>
    </row>
    <row r="23" ht="22" customHeight="1">
      <c r="A23" s="6" t="inlineStr">
        <is>
          <t xml:space="preserve">  • OUTPUT sheet — displays results from LOGIC</t>
        </is>
      </c>
    </row>
    <row r="24" ht="22" customHeight="1">
      <c r="A24" s="6" t="inlineStr">
        <is>
          <t xml:space="preserve">  • CONFIG sheet — contains constants and rates</t>
        </is>
      </c>
    </row>
    <row r="26">
      <c r="A26" s="5" t="inlineStr">
        <is>
          <t>HOW TO USE</t>
        </is>
      </c>
    </row>
    <row r="27" ht="22" customHeight="1">
      <c r="A27" s="6" t="inlineStr">
        <is>
          <t xml:space="preserve">  • Go to the INPUT sheet and fill in the yellow-highlighted cells</t>
        </is>
      </c>
    </row>
    <row r="28" ht="22" customHeight="1">
      <c r="A28" s="6" t="inlineStr">
        <is>
          <t xml:space="preserve">  • Results auto-calculate instantly on the OUTPUT sheet</t>
        </is>
      </c>
    </row>
    <row r="29" ht="22" customHeight="1">
      <c r="A29" s="6" t="inlineStr">
        <is>
          <t xml:space="preserve">  • Adjust CONFIG values only if you understand the assumptions</t>
        </is>
      </c>
    </row>
  </sheetData>
  <mergeCells count="19">
    <mergeCell ref="A24:B24"/>
    <mergeCell ref="A15:B15"/>
    <mergeCell ref="A11:B11"/>
    <mergeCell ref="A1:B1"/>
    <mergeCell ref="A16:B16"/>
    <mergeCell ref="A18:B18"/>
    <mergeCell ref="A27:B27"/>
    <mergeCell ref="A12:B12"/>
    <mergeCell ref="A2:B2"/>
    <mergeCell ref="A5:B5"/>
    <mergeCell ref="A23:B23"/>
    <mergeCell ref="A17:B17"/>
    <mergeCell ref="A8:B8"/>
    <mergeCell ref="A22:B22"/>
    <mergeCell ref="A29:B29"/>
    <mergeCell ref="A19:B19"/>
    <mergeCell ref="A10:B10"/>
    <mergeCell ref="A28:B28"/>
    <mergeCell ref="A9:B9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7C3AED"/>
    <outlinePr summaryBelow="1" summaryRight="1"/>
    <pageSetUpPr/>
  </sheetPr>
  <dimension ref="A1:C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16" customWidth="1" min="2" max="2"/>
    <col width="30" customWidth="1" min="3" max="3"/>
    <col width="16" customWidth="1" min="4" max="4"/>
  </cols>
  <sheetData>
    <row r="1" ht="28" customHeight="1">
      <c r="A1" s="7" t="inlineStr">
        <is>
          <t xml:space="preserve">  CONFIGURATION — Growth Assumptions</t>
        </is>
      </c>
      <c r="B1" s="8" t="n"/>
      <c r="C1" s="8" t="n"/>
    </row>
    <row r="3" ht="26" customHeight="1">
      <c r="A3" s="9" t="inlineStr">
        <is>
          <t>Benefits &amp; Tax Multiplier</t>
        </is>
      </c>
      <c r="B3" s="10" t="n">
        <v>1.35</v>
      </c>
      <c r="C3" s="11" t="inlineStr">
        <is>
          <t>Total cost = salary * this</t>
        </is>
      </c>
    </row>
    <row r="4" ht="26" customHeight="1">
      <c r="A4" s="9" t="inlineStr">
        <is>
          <t>New Hire Ramp Months</t>
        </is>
      </c>
      <c r="B4" s="12" t="n">
        <v>3</v>
      </c>
      <c r="C4" s="11" t="inlineStr">
        <is>
          <t>Months to full productivity</t>
        </is>
      </c>
    </row>
    <row r="5" ht="26" customHeight="1">
      <c r="A5" s="9" t="inlineStr">
        <is>
          <t>Ramp Productivity %</t>
        </is>
      </c>
      <c r="B5" s="13" t="n">
        <v>0.6</v>
      </c>
      <c r="C5" s="11" t="inlineStr">
        <is>
          <t>Avg productivity during ramp</t>
        </is>
      </c>
    </row>
    <row r="6" ht="26" customHeight="1">
      <c r="A6" s="9" t="inlineStr">
        <is>
          <t>Revenue Growth Target %</t>
        </is>
      </c>
      <c r="B6" s="13" t="n">
        <v>0.25</v>
      </c>
      <c r="C6" s="11" t="inlineStr">
        <is>
          <t>Annual revenue growth goal</t>
        </is>
      </c>
    </row>
    <row r="7" ht="26" customHeight="1">
      <c r="A7" s="9" t="inlineStr">
        <is>
          <t>Max Quarterly Hire Rate</t>
        </is>
      </c>
      <c r="B7" s="13" t="n">
        <v>0.15</v>
      </c>
      <c r="C7" s="11" t="inlineStr">
        <is>
          <t>Max % headcount increase per quarter</t>
        </is>
      </c>
    </row>
    <row r="8" ht="26" customHeight="1">
      <c r="A8" s="9" t="inlineStr">
        <is>
          <t>Recruiting Cost Per Hire</t>
        </is>
      </c>
      <c r="B8" s="14" t="n">
        <v>8000</v>
      </c>
      <c r="C8" s="11" t="inlineStr">
        <is>
          <t>Average cost to recruit and onboard</t>
        </is>
      </c>
    </row>
    <row r="9" ht="26" customHeight="1">
      <c r="A9" s="9" t="inlineStr">
        <is>
          <t>Current Annual Revenue</t>
        </is>
      </c>
      <c r="B9" s="14" t="n">
        <v>10000000</v>
      </c>
      <c r="C9" s="11" t="inlineStr">
        <is>
          <t>Company-wide current revenue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6A34A"/>
    <outlinePr summaryBelow="1" summaryRight="1"/>
    <pageSetUpPr/>
  </sheetPr>
  <dimension ref="A1:H26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4" customWidth="1" min="8" max="8"/>
  </cols>
  <sheetData>
    <row r="1" ht="28" customHeight="1">
      <c r="A1" s="15" t="inlineStr">
        <is>
          <t xml:space="preserve">  HEADCOUNT PLAN — Enter your data in yellow cells</t>
        </is>
      </c>
      <c r="B1" s="16" t="n"/>
      <c r="C1" s="16" t="n"/>
      <c r="D1" s="16" t="n"/>
      <c r="E1" s="16" t="n"/>
      <c r="F1" s="16" t="n"/>
      <c r="G1" s="16" t="n"/>
      <c r="H1" s="16" t="n"/>
    </row>
    <row r="3" ht="32" customHeight="1">
      <c r="A3" s="17" t="inlineStr">
        <is>
          <t>Department</t>
        </is>
      </c>
      <c r="B3" s="17" t="inlineStr">
        <is>
          <t>Current
Headcount</t>
        </is>
      </c>
      <c r="C3" s="17" t="inlineStr">
        <is>
          <t>Avg Salary</t>
        </is>
      </c>
      <c r="D3" s="17" t="inlineStr">
        <is>
          <t>Rev Per
Employee</t>
        </is>
      </c>
      <c r="E3" s="17" t="inlineStr">
        <is>
          <t>Q1 Revenue
Target</t>
        </is>
      </c>
      <c r="F3" s="17" t="inlineStr">
        <is>
          <t>Q2 Revenue
Target</t>
        </is>
      </c>
      <c r="G3" s="17" t="inlineStr">
        <is>
          <t>Q3 Revenue
Target</t>
        </is>
      </c>
      <c r="H3" s="17" t="inlineStr">
        <is>
          <t>Q4 Revenue
Target</t>
        </is>
      </c>
    </row>
    <row r="4">
      <c r="A4" s="18" t="inlineStr">
        <is>
          <t>Engineering</t>
        </is>
      </c>
      <c r="B4" s="19" t="n">
        <v>25</v>
      </c>
      <c r="C4" s="20" t="n">
        <v>140000</v>
      </c>
      <c r="D4" s="20" t="n">
        <v>400000</v>
      </c>
      <c r="E4" s="20" t="n">
        <v>2800000</v>
      </c>
      <c r="F4" s="20" t="n">
        <v>3000000</v>
      </c>
      <c r="G4" s="20" t="n">
        <v>3200000</v>
      </c>
      <c r="H4" s="20" t="n">
        <v>3500000</v>
      </c>
    </row>
    <row r="5">
      <c r="A5" s="21" t="inlineStr">
        <is>
          <t>Sales</t>
        </is>
      </c>
      <c r="B5" s="22" t="n">
        <v>15</v>
      </c>
      <c r="C5" s="23" t="n">
        <v>85000</v>
      </c>
      <c r="D5" s="23" t="n">
        <v>600000</v>
      </c>
      <c r="E5" s="23" t="n">
        <v>2500000</v>
      </c>
      <c r="F5" s="23" t="n">
        <v>2700000</v>
      </c>
      <c r="G5" s="23" t="n">
        <v>3000000</v>
      </c>
      <c r="H5" s="23" t="n">
        <v>3300000</v>
      </c>
    </row>
    <row r="6">
      <c r="A6" s="18" t="inlineStr">
        <is>
          <t>Marketing</t>
        </is>
      </c>
      <c r="B6" s="19" t="n">
        <v>8</v>
      </c>
      <c r="C6" s="20" t="n">
        <v>95000</v>
      </c>
      <c r="D6" s="20" t="n">
        <v>350000</v>
      </c>
      <c r="E6" s="20" t="n">
        <v>800000</v>
      </c>
      <c r="F6" s="20" t="n">
        <v>850000</v>
      </c>
      <c r="G6" s="20" t="n">
        <v>900000</v>
      </c>
      <c r="H6" s="20" t="n">
        <v>950000</v>
      </c>
    </row>
    <row r="7">
      <c r="A7" s="21" t="inlineStr">
        <is>
          <t>Product</t>
        </is>
      </c>
      <c r="B7" s="22" t="n">
        <v>6</v>
      </c>
      <c r="C7" s="23" t="n">
        <v>130000</v>
      </c>
      <c r="D7" s="23" t="n">
        <v>500000</v>
      </c>
      <c r="E7" s="23" t="n">
        <v>850000</v>
      </c>
      <c r="F7" s="23" t="n">
        <v>900000</v>
      </c>
      <c r="G7" s="23" t="n">
        <v>950000</v>
      </c>
      <c r="H7" s="23" t="n">
        <v>1000000</v>
      </c>
    </row>
    <row r="8">
      <c r="A8" s="18" t="inlineStr">
        <is>
          <t>Customer Success</t>
        </is>
      </c>
      <c r="B8" s="19" t="n">
        <v>10</v>
      </c>
      <c r="C8" s="20" t="n">
        <v>70000</v>
      </c>
      <c r="D8" s="20" t="n">
        <v>300000</v>
      </c>
      <c r="E8" s="20" t="n">
        <v>850000</v>
      </c>
      <c r="F8" s="20" t="n">
        <v>900000</v>
      </c>
      <c r="G8" s="20" t="n">
        <v>1000000</v>
      </c>
      <c r="H8" s="20" t="n">
        <v>1100000</v>
      </c>
    </row>
    <row r="9">
      <c r="A9" s="21" t="inlineStr">
        <is>
          <t>Operations</t>
        </is>
      </c>
      <c r="B9" s="22" t="n">
        <v>5</v>
      </c>
      <c r="C9" s="23" t="n">
        <v>80000</v>
      </c>
      <c r="D9" s="23" t="n">
        <v>250000</v>
      </c>
      <c r="E9" s="23" t="n">
        <v>350000</v>
      </c>
      <c r="F9" s="23" t="n">
        <v>375000</v>
      </c>
      <c r="G9" s="23" t="n">
        <v>400000</v>
      </c>
      <c r="H9" s="23" t="n">
        <v>425000</v>
      </c>
    </row>
    <row r="10">
      <c r="A10" s="18" t="inlineStr">
        <is>
          <t>HR</t>
        </is>
      </c>
      <c r="B10" s="19" t="n">
        <v>4</v>
      </c>
      <c r="C10" s="20" t="n">
        <v>75000</v>
      </c>
      <c r="D10" s="20" t="n">
        <v>200000</v>
      </c>
      <c r="E10" s="20" t="n">
        <v>250000</v>
      </c>
      <c r="F10" s="20" t="n">
        <v>260000</v>
      </c>
      <c r="G10" s="20" t="n">
        <v>270000</v>
      </c>
      <c r="H10" s="20" t="n">
        <v>280000</v>
      </c>
    </row>
    <row r="11">
      <c r="A11" s="21" t="inlineStr">
        <is>
          <t>Finance</t>
        </is>
      </c>
      <c r="B11" s="22" t="n">
        <v>3</v>
      </c>
      <c r="C11" s="23" t="n">
        <v>110000</v>
      </c>
      <c r="D11" s="23" t="n">
        <v>300000</v>
      </c>
      <c r="E11" s="23" t="n">
        <v>250000</v>
      </c>
      <c r="F11" s="23" t="n">
        <v>260000</v>
      </c>
      <c r="G11" s="23" t="n">
        <v>275000</v>
      </c>
      <c r="H11" s="23" t="n">
        <v>290000</v>
      </c>
    </row>
    <row r="12">
      <c r="A12" s="18" t="n"/>
      <c r="B12" s="18" t="n"/>
      <c r="C12" s="18" t="n"/>
      <c r="D12" s="18" t="n"/>
      <c r="E12" s="18" t="n"/>
      <c r="F12" s="18" t="n"/>
      <c r="G12" s="18" t="n"/>
      <c r="H12" s="18" t="n"/>
    </row>
    <row r="13">
      <c r="A13" s="21" t="n"/>
      <c r="B13" s="21" t="n"/>
      <c r="C13" s="21" t="n"/>
      <c r="D13" s="21" t="n"/>
      <c r="E13" s="21" t="n"/>
      <c r="F13" s="21" t="n"/>
      <c r="G13" s="21" t="n"/>
      <c r="H13" s="21" t="n"/>
    </row>
    <row r="15" ht="28" customHeight="1">
      <c r="A15" s="24" t="inlineStr">
        <is>
          <t xml:space="preserve">  ANNUAL ATTRITION RATE BY DEPARTMENT</t>
        </is>
      </c>
      <c r="B15" s="25" t="n"/>
      <c r="C15" s="25" t="n"/>
      <c r="D15" s="25" t="n"/>
      <c r="E15" s="25" t="n"/>
      <c r="F15" s="25" t="n"/>
      <c r="G15" s="25" t="n"/>
      <c r="H15" s="25" t="n"/>
    </row>
    <row r="16" ht="28" customHeight="1">
      <c r="A16" s="26" t="inlineStr">
        <is>
          <t>Department</t>
        </is>
      </c>
      <c r="B16" s="26" t="inlineStr">
        <is>
          <t>Attrition %</t>
        </is>
      </c>
    </row>
    <row r="17">
      <c r="A17" s="18">
        <f>A4</f>
        <v/>
      </c>
      <c r="B17" s="27" t="n">
        <v>0.12</v>
      </c>
    </row>
    <row r="18">
      <c r="A18" s="21">
        <f>A5</f>
        <v/>
      </c>
      <c r="B18" s="28" t="n">
        <v>0.18</v>
      </c>
    </row>
    <row r="19">
      <c r="A19" s="18">
        <f>A6</f>
        <v/>
      </c>
      <c r="B19" s="27" t="n">
        <v>0.1</v>
      </c>
    </row>
    <row r="20">
      <c r="A20" s="21">
        <f>A7</f>
        <v/>
      </c>
      <c r="B20" s="28" t="n">
        <v>0.08</v>
      </c>
    </row>
    <row r="21">
      <c r="A21" s="18">
        <f>A8</f>
        <v/>
      </c>
      <c r="B21" s="27" t="n">
        <v>0.15</v>
      </c>
    </row>
    <row r="22">
      <c r="A22" s="21">
        <f>A9</f>
        <v/>
      </c>
      <c r="B22" s="28" t="n">
        <v>0.1</v>
      </c>
    </row>
    <row r="23">
      <c r="A23" s="18">
        <f>A10</f>
        <v/>
      </c>
      <c r="B23" s="27" t="n">
        <v>0.08</v>
      </c>
    </row>
    <row r="24">
      <c r="A24" s="21">
        <f>A11</f>
        <v/>
      </c>
      <c r="B24" s="28" t="n">
        <v>0.06</v>
      </c>
    </row>
    <row r="25">
      <c r="A25" s="18">
        <f>A12</f>
        <v/>
      </c>
      <c r="B25" s="27" t="n"/>
    </row>
    <row r="26">
      <c r="A26" s="21">
        <f>A13</f>
        <v/>
      </c>
      <c r="B26" s="28" t="n"/>
    </row>
  </sheetData>
  <mergeCells count="2">
    <mergeCell ref="A15:H15"/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tabColor rgb="00D97706"/>
    <outlinePr summaryBelow="1" summaryRight="1"/>
    <pageSetUpPr/>
  </sheetPr>
  <dimension ref="A1:K44"/>
  <sheetViews>
    <sheetView showGridLines="0" zoomScale="110" workbookViewId="0">
      <selection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4" customWidth="1" min="8" max="8"/>
    <col width="14" customWidth="1" min="9" max="9"/>
    <col width="16" customWidth="1" min="10" max="10"/>
    <col width="16" customWidth="1" min="11" max="11"/>
  </cols>
  <sheetData>
    <row r="1" ht="28" customHeight="1">
      <c r="A1" s="24" t="inlineStr">
        <is>
          <t xml:space="preserve">  CALCULATIONS — All formulas, do NOT edit</t>
        </is>
      </c>
      <c r="B1" s="25" t="n"/>
      <c r="C1" s="25" t="n"/>
      <c r="D1" s="25" t="n"/>
      <c r="E1" s="25" t="n"/>
      <c r="F1" s="25" t="n"/>
      <c r="G1" s="25" t="n"/>
      <c r="H1" s="25" t="n"/>
      <c r="I1" s="25" t="n"/>
      <c r="J1" s="25" t="n"/>
      <c r="K1" s="25" t="n"/>
    </row>
    <row r="3" ht="28" customHeight="1">
      <c r="A3" s="29" t="inlineStr">
        <is>
          <t xml:space="preserve">  REQUIRED HEADCOUNT BY QUARTER</t>
        </is>
      </c>
      <c r="B3" s="30" t="n"/>
      <c r="C3" s="30" t="n"/>
      <c r="D3" s="30" t="n"/>
      <c r="E3" s="30" t="n"/>
      <c r="F3" s="30" t="n"/>
      <c r="G3" s="30" t="n"/>
      <c r="H3" s="30" t="n"/>
      <c r="I3" s="30" t="n"/>
      <c r="J3" s="30" t="n"/>
      <c r="K3" s="30" t="n"/>
    </row>
    <row r="4" ht="32" customHeight="1">
      <c r="A4" s="17" t="inlineStr">
        <is>
          <t>Department</t>
        </is>
      </c>
      <c r="B4" s="17" t="inlineStr">
        <is>
          <t>Current HC</t>
        </is>
      </c>
      <c r="C4" s="17" t="inlineStr">
        <is>
          <t>Q1 Req HC</t>
        </is>
      </c>
      <c r="D4" s="17" t="inlineStr">
        <is>
          <t>Q2 Req HC</t>
        </is>
      </c>
      <c r="E4" s="17" t="inlineStr">
        <is>
          <t>Q3 Req HC</t>
        </is>
      </c>
      <c r="F4" s="17" t="inlineStr">
        <is>
          <t>Q4 Req HC</t>
        </is>
      </c>
      <c r="G4" s="17" t="inlineStr">
        <is>
          <t>Q1 Net Hire</t>
        </is>
      </c>
      <c r="H4" s="17" t="inlineStr">
        <is>
          <t>Q2 Net Hire</t>
        </is>
      </c>
      <c r="I4" s="17" t="inlineStr">
        <is>
          <t>Q3 Net Hire</t>
        </is>
      </c>
      <c r="J4" s="17" t="inlineStr">
        <is>
          <t>Q4 Net Hire</t>
        </is>
      </c>
      <c r="K4" s="17" t="inlineStr">
        <is>
          <t>Total Hires</t>
        </is>
      </c>
    </row>
    <row r="5">
      <c r="A5" s="31">
        <f>INPUT!A4</f>
        <v/>
      </c>
      <c r="B5" s="32">
        <f>INPUT!B4</f>
        <v/>
      </c>
      <c r="C5" s="32">
        <f>IFERROR(ROUNDUP(INPUT!E4/INPUT!D4,0),0)</f>
        <v/>
      </c>
      <c r="D5" s="32">
        <f>IFERROR(ROUNDUP(INPUT!F4/INPUT!D4,0),0)</f>
        <v/>
      </c>
      <c r="E5" s="32">
        <f>IFERROR(ROUNDUP(INPUT!G4/INPUT!D4,0),0)</f>
        <v/>
      </c>
      <c r="F5" s="32">
        <f>IFERROR(ROUNDUP(INPUT!H4/INPUT!D4,0),0)</f>
        <v/>
      </c>
      <c r="G5" s="33">
        <f>MAX(0,C5-B5)+ROUNDUP(B5*INPUT!B17/4,0)</f>
        <v/>
      </c>
      <c r="H5" s="33">
        <f>MAX(0,D5-C5)+ROUNDUP(C5*INPUT!B17/4,0)</f>
        <v/>
      </c>
      <c r="I5" s="33">
        <f>MAX(0,E5-D5)+ROUNDUP(D5*INPUT!B17/4,0)</f>
        <v/>
      </c>
      <c r="J5" s="33">
        <f>MAX(0,F5-E5)+ROUNDUP(E5*INPUT!B17/4,0)</f>
        <v/>
      </c>
      <c r="K5" s="33">
        <f>SUM(G5:J5)</f>
        <v/>
      </c>
    </row>
    <row r="6">
      <c r="A6" s="34">
        <f>INPUT!A5</f>
        <v/>
      </c>
      <c r="B6" s="35">
        <f>INPUT!B5</f>
        <v/>
      </c>
      <c r="C6" s="35">
        <f>IFERROR(ROUNDUP(INPUT!E5/INPUT!D5,0),0)</f>
        <v/>
      </c>
      <c r="D6" s="35">
        <f>IFERROR(ROUNDUP(INPUT!F5/INPUT!D5,0),0)</f>
        <v/>
      </c>
      <c r="E6" s="35">
        <f>IFERROR(ROUNDUP(INPUT!G5/INPUT!D5,0),0)</f>
        <v/>
      </c>
      <c r="F6" s="35">
        <f>IFERROR(ROUNDUP(INPUT!H5/INPUT!D5,0),0)</f>
        <v/>
      </c>
      <c r="G6" s="36">
        <f>MAX(0,C6-B6)+ROUNDUP(B6*INPUT!B18/4,0)</f>
        <v/>
      </c>
      <c r="H6" s="36">
        <f>MAX(0,D6-C6)+ROUNDUP(C6*INPUT!B18/4,0)</f>
        <v/>
      </c>
      <c r="I6" s="36">
        <f>MAX(0,E6-D6)+ROUNDUP(D6*INPUT!B18/4,0)</f>
        <v/>
      </c>
      <c r="J6" s="36">
        <f>MAX(0,F6-E6)+ROUNDUP(E6*INPUT!B18/4,0)</f>
        <v/>
      </c>
      <c r="K6" s="36">
        <f>SUM(G6:J6)</f>
        <v/>
      </c>
    </row>
    <row r="7">
      <c r="A7" s="31">
        <f>INPUT!A6</f>
        <v/>
      </c>
      <c r="B7" s="32">
        <f>INPUT!B6</f>
        <v/>
      </c>
      <c r="C7" s="32">
        <f>IFERROR(ROUNDUP(INPUT!E6/INPUT!D6,0),0)</f>
        <v/>
      </c>
      <c r="D7" s="32">
        <f>IFERROR(ROUNDUP(INPUT!F6/INPUT!D6,0),0)</f>
        <v/>
      </c>
      <c r="E7" s="32">
        <f>IFERROR(ROUNDUP(INPUT!G6/INPUT!D6,0),0)</f>
        <v/>
      </c>
      <c r="F7" s="32">
        <f>IFERROR(ROUNDUP(INPUT!H6/INPUT!D6,0),0)</f>
        <v/>
      </c>
      <c r="G7" s="33">
        <f>MAX(0,C7-B7)+ROUNDUP(B7*INPUT!B19/4,0)</f>
        <v/>
      </c>
      <c r="H7" s="33">
        <f>MAX(0,D7-C7)+ROUNDUP(C7*INPUT!B19/4,0)</f>
        <v/>
      </c>
      <c r="I7" s="33">
        <f>MAX(0,E7-D7)+ROUNDUP(D7*INPUT!B19/4,0)</f>
        <v/>
      </c>
      <c r="J7" s="33">
        <f>MAX(0,F7-E7)+ROUNDUP(E7*INPUT!B19/4,0)</f>
        <v/>
      </c>
      <c r="K7" s="33">
        <f>SUM(G7:J7)</f>
        <v/>
      </c>
    </row>
    <row r="8">
      <c r="A8" s="34">
        <f>INPUT!A7</f>
        <v/>
      </c>
      <c r="B8" s="35">
        <f>INPUT!B7</f>
        <v/>
      </c>
      <c r="C8" s="35">
        <f>IFERROR(ROUNDUP(INPUT!E7/INPUT!D7,0),0)</f>
        <v/>
      </c>
      <c r="D8" s="35">
        <f>IFERROR(ROUNDUP(INPUT!F7/INPUT!D7,0),0)</f>
        <v/>
      </c>
      <c r="E8" s="35">
        <f>IFERROR(ROUNDUP(INPUT!G7/INPUT!D7,0),0)</f>
        <v/>
      </c>
      <c r="F8" s="35">
        <f>IFERROR(ROUNDUP(INPUT!H7/INPUT!D7,0),0)</f>
        <v/>
      </c>
      <c r="G8" s="36">
        <f>MAX(0,C8-B8)+ROUNDUP(B8*INPUT!B20/4,0)</f>
        <v/>
      </c>
      <c r="H8" s="36">
        <f>MAX(0,D8-C8)+ROUNDUP(C8*INPUT!B20/4,0)</f>
        <v/>
      </c>
      <c r="I8" s="36">
        <f>MAX(0,E8-D8)+ROUNDUP(D8*INPUT!B20/4,0)</f>
        <v/>
      </c>
      <c r="J8" s="36">
        <f>MAX(0,F8-E8)+ROUNDUP(E8*INPUT!B20/4,0)</f>
        <v/>
      </c>
      <c r="K8" s="36">
        <f>SUM(G8:J8)</f>
        <v/>
      </c>
    </row>
    <row r="9">
      <c r="A9" s="31">
        <f>INPUT!A8</f>
        <v/>
      </c>
      <c r="B9" s="32">
        <f>INPUT!B8</f>
        <v/>
      </c>
      <c r="C9" s="32">
        <f>IFERROR(ROUNDUP(INPUT!E8/INPUT!D8,0),0)</f>
        <v/>
      </c>
      <c r="D9" s="32">
        <f>IFERROR(ROUNDUP(INPUT!F8/INPUT!D8,0),0)</f>
        <v/>
      </c>
      <c r="E9" s="32">
        <f>IFERROR(ROUNDUP(INPUT!G8/INPUT!D8,0),0)</f>
        <v/>
      </c>
      <c r="F9" s="32">
        <f>IFERROR(ROUNDUP(INPUT!H8/INPUT!D8,0),0)</f>
        <v/>
      </c>
      <c r="G9" s="33">
        <f>MAX(0,C9-B9)+ROUNDUP(B9*INPUT!B21/4,0)</f>
        <v/>
      </c>
      <c r="H9" s="33">
        <f>MAX(0,D9-C9)+ROUNDUP(C9*INPUT!B21/4,0)</f>
        <v/>
      </c>
      <c r="I9" s="33">
        <f>MAX(0,E9-D9)+ROUNDUP(D9*INPUT!B21/4,0)</f>
        <v/>
      </c>
      <c r="J9" s="33">
        <f>MAX(0,F9-E9)+ROUNDUP(E9*INPUT!B21/4,0)</f>
        <v/>
      </c>
      <c r="K9" s="33">
        <f>SUM(G9:J9)</f>
        <v/>
      </c>
    </row>
    <row r="10">
      <c r="A10" s="34">
        <f>INPUT!A9</f>
        <v/>
      </c>
      <c r="B10" s="35">
        <f>INPUT!B9</f>
        <v/>
      </c>
      <c r="C10" s="35">
        <f>IFERROR(ROUNDUP(INPUT!E9/INPUT!D9,0),0)</f>
        <v/>
      </c>
      <c r="D10" s="35">
        <f>IFERROR(ROUNDUP(INPUT!F9/INPUT!D9,0),0)</f>
        <v/>
      </c>
      <c r="E10" s="35">
        <f>IFERROR(ROUNDUP(INPUT!G9/INPUT!D9,0),0)</f>
        <v/>
      </c>
      <c r="F10" s="35">
        <f>IFERROR(ROUNDUP(INPUT!H9/INPUT!D9,0),0)</f>
        <v/>
      </c>
      <c r="G10" s="36">
        <f>MAX(0,C10-B10)+ROUNDUP(B10*INPUT!B22/4,0)</f>
        <v/>
      </c>
      <c r="H10" s="36">
        <f>MAX(0,D10-C10)+ROUNDUP(C10*INPUT!B22/4,0)</f>
        <v/>
      </c>
      <c r="I10" s="36">
        <f>MAX(0,E10-D10)+ROUNDUP(D10*INPUT!B22/4,0)</f>
        <v/>
      </c>
      <c r="J10" s="36">
        <f>MAX(0,F10-E10)+ROUNDUP(E10*INPUT!B22/4,0)</f>
        <v/>
      </c>
      <c r="K10" s="36">
        <f>SUM(G10:J10)</f>
        <v/>
      </c>
    </row>
    <row r="11">
      <c r="A11" s="31">
        <f>INPUT!A10</f>
        <v/>
      </c>
      <c r="B11" s="32">
        <f>INPUT!B10</f>
        <v/>
      </c>
      <c r="C11" s="32">
        <f>IFERROR(ROUNDUP(INPUT!E10/INPUT!D10,0),0)</f>
        <v/>
      </c>
      <c r="D11" s="32">
        <f>IFERROR(ROUNDUP(INPUT!F10/INPUT!D10,0),0)</f>
        <v/>
      </c>
      <c r="E11" s="32">
        <f>IFERROR(ROUNDUP(INPUT!G10/INPUT!D10,0),0)</f>
        <v/>
      </c>
      <c r="F11" s="32">
        <f>IFERROR(ROUNDUP(INPUT!H10/INPUT!D10,0),0)</f>
        <v/>
      </c>
      <c r="G11" s="33">
        <f>MAX(0,C11-B11)+ROUNDUP(B11*INPUT!B23/4,0)</f>
        <v/>
      </c>
      <c r="H11" s="33">
        <f>MAX(0,D11-C11)+ROUNDUP(C11*INPUT!B23/4,0)</f>
        <v/>
      </c>
      <c r="I11" s="33">
        <f>MAX(0,E11-D11)+ROUNDUP(D11*INPUT!B23/4,0)</f>
        <v/>
      </c>
      <c r="J11" s="33">
        <f>MAX(0,F11-E11)+ROUNDUP(E11*INPUT!B23/4,0)</f>
        <v/>
      </c>
      <c r="K11" s="33">
        <f>SUM(G11:J11)</f>
        <v/>
      </c>
    </row>
    <row r="12">
      <c r="A12" s="34">
        <f>INPUT!A11</f>
        <v/>
      </c>
      <c r="B12" s="35">
        <f>INPUT!B11</f>
        <v/>
      </c>
      <c r="C12" s="35">
        <f>IFERROR(ROUNDUP(INPUT!E11/INPUT!D11,0),0)</f>
        <v/>
      </c>
      <c r="D12" s="35">
        <f>IFERROR(ROUNDUP(INPUT!F11/INPUT!D11,0),0)</f>
        <v/>
      </c>
      <c r="E12" s="35">
        <f>IFERROR(ROUNDUP(INPUT!G11/INPUT!D11,0),0)</f>
        <v/>
      </c>
      <c r="F12" s="35">
        <f>IFERROR(ROUNDUP(INPUT!H11/INPUT!D11,0),0)</f>
        <v/>
      </c>
      <c r="G12" s="36">
        <f>MAX(0,C12-B12)+ROUNDUP(B12*INPUT!B24/4,0)</f>
        <v/>
      </c>
      <c r="H12" s="36">
        <f>MAX(0,D12-C12)+ROUNDUP(C12*INPUT!B24/4,0)</f>
        <v/>
      </c>
      <c r="I12" s="36">
        <f>MAX(0,E12-D12)+ROUNDUP(D12*INPUT!B24/4,0)</f>
        <v/>
      </c>
      <c r="J12" s="36">
        <f>MAX(0,F12-E12)+ROUNDUP(E12*INPUT!B24/4,0)</f>
        <v/>
      </c>
      <c r="K12" s="36">
        <f>SUM(G12:J12)</f>
        <v/>
      </c>
    </row>
    <row r="13">
      <c r="A13" s="31">
        <f>INPUT!A12</f>
        <v/>
      </c>
      <c r="B13" s="32">
        <f>INPUT!B12</f>
        <v/>
      </c>
      <c r="C13" s="32">
        <f>IFERROR(ROUNDUP(INPUT!E12/INPUT!D12,0),0)</f>
        <v/>
      </c>
      <c r="D13" s="32">
        <f>IFERROR(ROUNDUP(INPUT!F12/INPUT!D12,0),0)</f>
        <v/>
      </c>
      <c r="E13" s="32">
        <f>IFERROR(ROUNDUP(INPUT!G12/INPUT!D12,0),0)</f>
        <v/>
      </c>
      <c r="F13" s="32">
        <f>IFERROR(ROUNDUP(INPUT!H12/INPUT!D12,0),0)</f>
        <v/>
      </c>
      <c r="G13" s="33">
        <f>MAX(0,C13-B13)+ROUNDUP(B13*INPUT!B25/4,0)</f>
        <v/>
      </c>
      <c r="H13" s="33">
        <f>MAX(0,D13-C13)+ROUNDUP(C13*INPUT!B25/4,0)</f>
        <v/>
      </c>
      <c r="I13" s="33">
        <f>MAX(0,E13-D13)+ROUNDUP(D13*INPUT!B25/4,0)</f>
        <v/>
      </c>
      <c r="J13" s="33">
        <f>MAX(0,F13-E13)+ROUNDUP(E13*INPUT!B25/4,0)</f>
        <v/>
      </c>
      <c r="K13" s="33">
        <f>SUM(G13:J13)</f>
        <v/>
      </c>
    </row>
    <row r="14">
      <c r="A14" s="34">
        <f>INPUT!A13</f>
        <v/>
      </c>
      <c r="B14" s="35">
        <f>INPUT!B13</f>
        <v/>
      </c>
      <c r="C14" s="35">
        <f>IFERROR(ROUNDUP(INPUT!E13/INPUT!D13,0),0)</f>
        <v/>
      </c>
      <c r="D14" s="35">
        <f>IFERROR(ROUNDUP(INPUT!F13/INPUT!D13,0),0)</f>
        <v/>
      </c>
      <c r="E14" s="35">
        <f>IFERROR(ROUNDUP(INPUT!G13/INPUT!D13,0),0)</f>
        <v/>
      </c>
      <c r="F14" s="35">
        <f>IFERROR(ROUNDUP(INPUT!H13/INPUT!D13,0),0)</f>
        <v/>
      </c>
      <c r="G14" s="36">
        <f>MAX(0,C14-B14)+ROUNDUP(B14*INPUT!B26/4,0)</f>
        <v/>
      </c>
      <c r="H14" s="36">
        <f>MAX(0,D14-C14)+ROUNDUP(C14*INPUT!B26/4,0)</f>
        <v/>
      </c>
      <c r="I14" s="36">
        <f>MAX(0,E14-D14)+ROUNDUP(D14*INPUT!B26/4,0)</f>
        <v/>
      </c>
      <c r="J14" s="36">
        <f>MAX(0,F14-E14)+ROUNDUP(E14*INPUT!B26/4,0)</f>
        <v/>
      </c>
      <c r="K14" s="36">
        <f>SUM(G14:J14)</f>
        <v/>
      </c>
    </row>
    <row r="16" ht="28" customHeight="1">
      <c r="A16" s="37" t="inlineStr">
        <is>
          <t xml:space="preserve">  QUARTERLY HIRING COST</t>
        </is>
      </c>
      <c r="B16" s="38" t="n"/>
      <c r="C16" s="38" t="n"/>
      <c r="D16" s="38" t="n"/>
      <c r="E16" s="38" t="n"/>
      <c r="F16" s="38" t="n"/>
      <c r="G16" s="38" t="n"/>
      <c r="H16" s="38" t="n"/>
      <c r="I16" s="38" t="n"/>
      <c r="J16" s="38" t="n"/>
      <c r="K16" s="38" t="n"/>
    </row>
    <row r="17" ht="32" customHeight="1">
      <c r="A17" s="17" t="inlineStr">
        <is>
          <t>Department</t>
        </is>
      </c>
      <c r="B17" s="17" t="inlineStr">
        <is>
          <t>Q1 Cost</t>
        </is>
      </c>
      <c r="C17" s="17" t="inlineStr">
        <is>
          <t>Q2 Cost</t>
        </is>
      </c>
      <c r="D17" s="17" t="inlineStr">
        <is>
          <t>Q3 Cost</t>
        </is>
      </c>
      <c r="E17" s="17" t="inlineStr">
        <is>
          <t>Q4 Cost</t>
        </is>
      </c>
      <c r="F17" s="17" t="inlineStr">
        <is>
          <t>Annual Cost</t>
        </is>
      </c>
      <c r="G17" s="17" t="inlineStr">
        <is>
          <t>Recruiting Cost</t>
        </is>
      </c>
      <c r="H17" s="17" t="inlineStr">
        <is>
          <t>Total All-In</t>
        </is>
      </c>
      <c r="I17" s="17" t="inlineStr">
        <is>
          <t>% of Rev</t>
        </is>
      </c>
      <c r="J17" s="17" t="inlineStr"/>
      <c r="K17" s="17" t="inlineStr"/>
    </row>
    <row r="18">
      <c r="A18" s="31">
        <f>INPUT!A4</f>
        <v/>
      </c>
      <c r="B18" s="39">
        <f>G5*INPUT!C4*CONFIG!B3*4/4</f>
        <v/>
      </c>
      <c r="C18" s="39">
        <f>H5*INPUT!C4*CONFIG!B3*3/4</f>
        <v/>
      </c>
      <c r="D18" s="39">
        <f>I5*INPUT!C4*CONFIG!B3*2/4</f>
        <v/>
      </c>
      <c r="E18" s="39">
        <f>J5*INPUT!C4*CONFIG!B3*1/4</f>
        <v/>
      </c>
      <c r="F18" s="40">
        <f>SUM(B18:E18)</f>
        <v/>
      </c>
      <c r="G18" s="39">
        <f>K5*CONFIG!B8</f>
        <v/>
      </c>
      <c r="H18" s="40">
        <f>F18+G18</f>
        <v/>
      </c>
      <c r="I18" s="41">
        <f>IFERROR(H18/SUM(INPUT!E4:H4),0)</f>
        <v/>
      </c>
    </row>
    <row r="19">
      <c r="A19" s="34">
        <f>INPUT!A5</f>
        <v/>
      </c>
      <c r="B19" s="42">
        <f>G6*INPUT!C5*CONFIG!B3*4/4</f>
        <v/>
      </c>
      <c r="C19" s="42">
        <f>H6*INPUT!C5*CONFIG!B3*3/4</f>
        <v/>
      </c>
      <c r="D19" s="42">
        <f>I6*INPUT!C5*CONFIG!B3*2/4</f>
        <v/>
      </c>
      <c r="E19" s="42">
        <f>J6*INPUT!C5*CONFIG!B3*1/4</f>
        <v/>
      </c>
      <c r="F19" s="43">
        <f>SUM(B19:E19)</f>
        <v/>
      </c>
      <c r="G19" s="42">
        <f>K6*CONFIG!B8</f>
        <v/>
      </c>
      <c r="H19" s="43">
        <f>F19+G19</f>
        <v/>
      </c>
      <c r="I19" s="44">
        <f>IFERROR(H19/SUM(INPUT!E5:H5),0)</f>
        <v/>
      </c>
    </row>
    <row r="20">
      <c r="A20" s="31">
        <f>INPUT!A6</f>
        <v/>
      </c>
      <c r="B20" s="39">
        <f>G7*INPUT!C6*CONFIG!B3*4/4</f>
        <v/>
      </c>
      <c r="C20" s="39">
        <f>H7*INPUT!C6*CONFIG!B3*3/4</f>
        <v/>
      </c>
      <c r="D20" s="39">
        <f>I7*INPUT!C6*CONFIG!B3*2/4</f>
        <v/>
      </c>
      <c r="E20" s="39">
        <f>J7*INPUT!C6*CONFIG!B3*1/4</f>
        <v/>
      </c>
      <c r="F20" s="40">
        <f>SUM(B20:E20)</f>
        <v/>
      </c>
      <c r="G20" s="39">
        <f>K7*CONFIG!B8</f>
        <v/>
      </c>
      <c r="H20" s="40">
        <f>F20+G20</f>
        <v/>
      </c>
      <c r="I20" s="41">
        <f>IFERROR(H20/SUM(INPUT!E6:H6),0)</f>
        <v/>
      </c>
    </row>
    <row r="21">
      <c r="A21" s="34">
        <f>INPUT!A7</f>
        <v/>
      </c>
      <c r="B21" s="42">
        <f>G8*INPUT!C7*CONFIG!B3*4/4</f>
        <v/>
      </c>
      <c r="C21" s="42">
        <f>H8*INPUT!C7*CONFIG!B3*3/4</f>
        <v/>
      </c>
      <c r="D21" s="42">
        <f>I8*INPUT!C7*CONFIG!B3*2/4</f>
        <v/>
      </c>
      <c r="E21" s="42">
        <f>J8*INPUT!C7*CONFIG!B3*1/4</f>
        <v/>
      </c>
      <c r="F21" s="43">
        <f>SUM(B21:E21)</f>
        <v/>
      </c>
      <c r="G21" s="42">
        <f>K8*CONFIG!B8</f>
        <v/>
      </c>
      <c r="H21" s="43">
        <f>F21+G21</f>
        <v/>
      </c>
      <c r="I21" s="44">
        <f>IFERROR(H21/SUM(INPUT!E7:H7),0)</f>
        <v/>
      </c>
    </row>
    <row r="22">
      <c r="A22" s="31">
        <f>INPUT!A8</f>
        <v/>
      </c>
      <c r="B22" s="39">
        <f>G9*INPUT!C8*CONFIG!B3*4/4</f>
        <v/>
      </c>
      <c r="C22" s="39">
        <f>H9*INPUT!C8*CONFIG!B3*3/4</f>
        <v/>
      </c>
      <c r="D22" s="39">
        <f>I9*INPUT!C8*CONFIG!B3*2/4</f>
        <v/>
      </c>
      <c r="E22" s="39">
        <f>J9*INPUT!C8*CONFIG!B3*1/4</f>
        <v/>
      </c>
      <c r="F22" s="40">
        <f>SUM(B22:E22)</f>
        <v/>
      </c>
      <c r="G22" s="39">
        <f>K9*CONFIG!B8</f>
        <v/>
      </c>
      <c r="H22" s="40">
        <f>F22+G22</f>
        <v/>
      </c>
      <c r="I22" s="41">
        <f>IFERROR(H22/SUM(INPUT!E8:H8),0)</f>
        <v/>
      </c>
    </row>
    <row r="23">
      <c r="A23" s="34">
        <f>INPUT!A9</f>
        <v/>
      </c>
      <c r="B23" s="42">
        <f>G10*INPUT!C9*CONFIG!B3*4/4</f>
        <v/>
      </c>
      <c r="C23" s="42">
        <f>H10*INPUT!C9*CONFIG!B3*3/4</f>
        <v/>
      </c>
      <c r="D23" s="42">
        <f>I10*INPUT!C9*CONFIG!B3*2/4</f>
        <v/>
      </c>
      <c r="E23" s="42">
        <f>J10*INPUT!C9*CONFIG!B3*1/4</f>
        <v/>
      </c>
      <c r="F23" s="43">
        <f>SUM(B23:E23)</f>
        <v/>
      </c>
      <c r="G23" s="42">
        <f>K10*CONFIG!B8</f>
        <v/>
      </c>
      <c r="H23" s="43">
        <f>F23+G23</f>
        <v/>
      </c>
      <c r="I23" s="44">
        <f>IFERROR(H23/SUM(INPUT!E9:H9),0)</f>
        <v/>
      </c>
    </row>
    <row r="24">
      <c r="A24" s="31">
        <f>INPUT!A10</f>
        <v/>
      </c>
      <c r="B24" s="39">
        <f>G11*INPUT!C10*CONFIG!B3*4/4</f>
        <v/>
      </c>
      <c r="C24" s="39">
        <f>H11*INPUT!C10*CONFIG!B3*3/4</f>
        <v/>
      </c>
      <c r="D24" s="39">
        <f>I11*INPUT!C10*CONFIG!B3*2/4</f>
        <v/>
      </c>
      <c r="E24" s="39">
        <f>J11*INPUT!C10*CONFIG!B3*1/4</f>
        <v/>
      </c>
      <c r="F24" s="40">
        <f>SUM(B24:E24)</f>
        <v/>
      </c>
      <c r="G24" s="39">
        <f>K11*CONFIG!B8</f>
        <v/>
      </c>
      <c r="H24" s="40">
        <f>F24+G24</f>
        <v/>
      </c>
      <c r="I24" s="41">
        <f>IFERROR(H24/SUM(INPUT!E10:H10),0)</f>
        <v/>
      </c>
    </row>
    <row r="25">
      <c r="A25" s="34">
        <f>INPUT!A11</f>
        <v/>
      </c>
      <c r="B25" s="42">
        <f>G12*INPUT!C11*CONFIG!B3*4/4</f>
        <v/>
      </c>
      <c r="C25" s="42">
        <f>H12*INPUT!C11*CONFIG!B3*3/4</f>
        <v/>
      </c>
      <c r="D25" s="42">
        <f>I12*INPUT!C11*CONFIG!B3*2/4</f>
        <v/>
      </c>
      <c r="E25" s="42">
        <f>J12*INPUT!C11*CONFIG!B3*1/4</f>
        <v/>
      </c>
      <c r="F25" s="43">
        <f>SUM(B25:E25)</f>
        <v/>
      </c>
      <c r="G25" s="42">
        <f>K12*CONFIG!B8</f>
        <v/>
      </c>
      <c r="H25" s="43">
        <f>F25+G25</f>
        <v/>
      </c>
      <c r="I25" s="44">
        <f>IFERROR(H25/SUM(INPUT!E11:H11),0)</f>
        <v/>
      </c>
    </row>
    <row r="26">
      <c r="A26" s="31">
        <f>INPUT!A12</f>
        <v/>
      </c>
      <c r="B26" s="39">
        <f>G13*INPUT!C12*CONFIG!B3*4/4</f>
        <v/>
      </c>
      <c r="C26" s="39">
        <f>H13*INPUT!C12*CONFIG!B3*3/4</f>
        <v/>
      </c>
      <c r="D26" s="39">
        <f>I13*INPUT!C12*CONFIG!B3*2/4</f>
        <v/>
      </c>
      <c r="E26" s="39">
        <f>J13*INPUT!C12*CONFIG!B3*1/4</f>
        <v/>
      </c>
      <c r="F26" s="40">
        <f>SUM(B26:E26)</f>
        <v/>
      </c>
      <c r="G26" s="39">
        <f>K13*CONFIG!B8</f>
        <v/>
      </c>
      <c r="H26" s="40">
        <f>F26+G26</f>
        <v/>
      </c>
      <c r="I26" s="41">
        <f>IFERROR(H26/SUM(INPUT!E12:H12),0)</f>
        <v/>
      </c>
    </row>
    <row r="27">
      <c r="A27" s="34">
        <f>INPUT!A13</f>
        <v/>
      </c>
      <c r="B27" s="42">
        <f>G14*INPUT!C13*CONFIG!B3*4/4</f>
        <v/>
      </c>
      <c r="C27" s="42">
        <f>H14*INPUT!C13*CONFIG!B3*3/4</f>
        <v/>
      </c>
      <c r="D27" s="42">
        <f>I14*INPUT!C13*CONFIG!B3*2/4</f>
        <v/>
      </c>
      <c r="E27" s="42">
        <f>J14*INPUT!C13*CONFIG!B3*1/4</f>
        <v/>
      </c>
      <c r="F27" s="43">
        <f>SUM(B27:E27)</f>
        <v/>
      </c>
      <c r="G27" s="42">
        <f>K14*CONFIG!B8</f>
        <v/>
      </c>
      <c r="H27" s="43">
        <f>F27+G27</f>
        <v/>
      </c>
      <c r="I27" s="44">
        <f>IFERROR(H27/SUM(INPUT!E13:H13),0)</f>
        <v/>
      </c>
    </row>
    <row r="29" ht="28" customHeight="1">
      <c r="A29" s="45" t="inlineStr">
        <is>
          <t xml:space="preserve">  SUMMARY METRICS</t>
        </is>
      </c>
      <c r="B29" s="46" t="n"/>
      <c r="C29" s="46" t="n"/>
      <c r="D29" s="46" t="n"/>
      <c r="E29" s="46" t="n"/>
      <c r="F29" s="46" t="n"/>
      <c r="G29" s="46" t="n"/>
      <c r="H29" s="46" t="n"/>
      <c r="I29" s="46" t="n"/>
      <c r="J29" s="46" t="n"/>
      <c r="K29" s="46" t="n"/>
    </row>
    <row r="31" ht="28" customHeight="1">
      <c r="A31" s="47" t="inlineStr">
        <is>
          <t>Total Current Headcount</t>
        </is>
      </c>
      <c r="B31" s="33">
        <f>SUM(B5:B14)</f>
        <v/>
      </c>
    </row>
    <row r="32" ht="28" customHeight="1">
      <c r="A32" s="47" t="inlineStr">
        <is>
          <t>Total Q1 Hires</t>
        </is>
      </c>
      <c r="B32" s="33">
        <f>SUM(G5:G14)</f>
        <v/>
      </c>
    </row>
    <row r="33" ht="28" customHeight="1">
      <c r="A33" s="47" t="inlineStr">
        <is>
          <t>Total Q2 Hires</t>
        </is>
      </c>
      <c r="B33" s="33">
        <f>SUM(H5:H14)</f>
        <v/>
      </c>
    </row>
    <row r="34" ht="28" customHeight="1">
      <c r="A34" s="47" t="inlineStr">
        <is>
          <t>Total Q3 Hires</t>
        </is>
      </c>
      <c r="B34" s="33">
        <f>SUM(I5:I14)</f>
        <v/>
      </c>
    </row>
    <row r="35" ht="28" customHeight="1">
      <c r="A35" s="47" t="inlineStr">
        <is>
          <t>Total Q4 Hires</t>
        </is>
      </c>
      <c r="B35" s="33">
        <f>SUM(J5:J14)</f>
        <v/>
      </c>
    </row>
    <row r="36" ht="28" customHeight="1">
      <c r="A36" s="47" t="inlineStr">
        <is>
          <t>Total Annual Hires</t>
        </is>
      </c>
      <c r="B36" s="33">
        <f>SUM(K5:K14)</f>
        <v/>
      </c>
    </row>
    <row r="37" ht="28" customHeight="1">
      <c r="A37" s="47" t="inlineStr">
        <is>
          <t>Year-End Headcount</t>
        </is>
      </c>
      <c r="B37" s="33">
        <f>B31+B36</f>
        <v/>
      </c>
    </row>
    <row r="38" ht="28" customHeight="1">
      <c r="A38" s="47" t="inlineStr">
        <is>
          <t>Headcount Growth %</t>
        </is>
      </c>
      <c r="B38" s="48">
        <f>IFERROR(B36/B31,0)</f>
        <v/>
      </c>
    </row>
    <row r="39" ht="28" customHeight="1">
      <c r="A39" s="47" t="inlineStr">
        <is>
          <t>Total Hiring Cost (Annual)</t>
        </is>
      </c>
      <c r="B39" s="40">
        <f>SUM(H18:H27)</f>
        <v/>
      </c>
    </row>
    <row r="40" ht="28" customHeight="1">
      <c r="A40" s="47" t="inlineStr">
        <is>
          <t>Total Recruiting Cost</t>
        </is>
      </c>
      <c r="B40" s="40">
        <f>SUM(G18:G27)</f>
        <v/>
      </c>
    </row>
    <row r="41" ht="28" customHeight="1">
      <c r="A41" s="47" t="inlineStr">
        <is>
          <t>Avg Cost Per New Hire</t>
        </is>
      </c>
      <c r="B41" s="40">
        <f>IFERROR(B39/B36,0)</f>
        <v/>
      </c>
    </row>
    <row r="42" ht="28" customHeight="1">
      <c r="A42" s="47" t="inlineStr">
        <is>
          <t>Revenue Per Employee (Current)</t>
        </is>
      </c>
      <c r="B42" s="40">
        <f>IFERROR(CONFIG!B9/B31,0)</f>
        <v/>
      </c>
    </row>
    <row r="43" ht="28" customHeight="1">
      <c r="A43" s="47" t="inlineStr">
        <is>
          <t>Revenue Per Employee (Target)</t>
        </is>
      </c>
      <c r="B43" s="40">
        <f>IFERROR(CONFIG!B9*(1+CONFIG!B6)/B37,0)</f>
        <v/>
      </c>
    </row>
    <row r="44" ht="28" customHeight="1">
      <c r="A44" s="47" t="inlineStr">
        <is>
          <t>Growth Feasibility</t>
        </is>
      </c>
      <c r="B44" s="49">
        <f>IF(B38&lt;=0.3,"FEASIBLE",IF(B38&lt;=0.5,"AGGRESSIVE","VERY AGGRESSIVE"))</f>
        <v/>
      </c>
    </row>
  </sheetData>
  <mergeCells count="4">
    <mergeCell ref="A16:K16"/>
    <mergeCell ref="A1:K1"/>
    <mergeCell ref="A29:K29"/>
    <mergeCell ref="A3:K3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tabColor rgb="000891B2"/>
    <outlinePr summaryBelow="1" summaryRight="1"/>
    <pageSetUpPr/>
  </sheetPr>
  <dimension ref="A1:E39"/>
  <sheetViews>
    <sheetView showGridLines="0" zoomScale="110" workbookViewId="0">
      <selection activeCell="A1" sqref="A1"/>
    </sheetView>
  </sheetViews>
  <sheetFormatPr baseColWidth="8" defaultRowHeight="15"/>
  <cols>
    <col width="30" customWidth="1" min="1" max="1"/>
    <col width="20" customWidth="1" min="2" max="2"/>
    <col width="4" customWidth="1" min="3" max="3"/>
    <col width="30" customWidth="1" min="4" max="4"/>
    <col width="20" customWidth="1" min="5" max="5"/>
    <col width="16" customWidth="1" min="6" max="6"/>
    <col width="16" customWidth="1" min="7" max="7"/>
    <col width="16" customWidth="1" min="8" max="8"/>
  </cols>
  <sheetData>
    <row r="1" ht="44" customHeight="1">
      <c r="A1" s="50" t="inlineStr">
        <is>
          <t>HEADCOUNT GROWTH PLANNER — RESULTS</t>
        </is>
      </c>
      <c r="B1" s="2" t="n"/>
      <c r="C1" s="2" t="n"/>
      <c r="D1" s="2" t="n"/>
      <c r="E1" s="2" t="n"/>
    </row>
    <row r="2" ht="24" customHeight="1">
      <c r="A2" s="3" t="inlineStr">
        <is>
          <t>Auto-calculated from your inputs</t>
        </is>
      </c>
      <c r="B2" s="4" t="n"/>
      <c r="C2" s="4" t="n"/>
      <c r="D2" s="4" t="n"/>
      <c r="E2" s="4" t="n"/>
    </row>
    <row r="4" ht="28" customHeight="1">
      <c r="A4" s="29" t="inlineStr">
        <is>
          <t xml:space="preserve">  WORKFORCE OVERVIEW</t>
        </is>
      </c>
      <c r="B4" s="30" t="n"/>
      <c r="C4" s="30" t="n"/>
      <c r="D4" s="30" t="n"/>
      <c r="E4" s="30" t="n"/>
    </row>
    <row r="5" ht="32" customHeight="1">
      <c r="A5" s="51" t="inlineStr">
        <is>
          <t>Current Headcount</t>
        </is>
      </c>
      <c r="B5" s="52">
        <f>LOGIC!B31</f>
        <v/>
      </c>
    </row>
    <row r="6" ht="32" customHeight="1">
      <c r="A6" s="51" t="inlineStr">
        <is>
          <t>Year-End Headcount</t>
        </is>
      </c>
      <c r="B6" s="52">
        <f>LOGIC!B37</f>
        <v/>
      </c>
    </row>
    <row r="7" ht="32" customHeight="1">
      <c r="A7" s="51" t="inlineStr">
        <is>
          <t>Total Hires Needed</t>
        </is>
      </c>
      <c r="B7" s="52">
        <f>LOGIC!B36</f>
        <v/>
      </c>
    </row>
    <row r="8" ht="32" customHeight="1">
      <c r="A8" s="51" t="inlineStr">
        <is>
          <t>Headcount Growth %</t>
        </is>
      </c>
      <c r="B8" s="53">
        <f>LOGIC!B38</f>
        <v/>
      </c>
    </row>
    <row r="9" ht="32" customHeight="1">
      <c r="A9" s="51" t="inlineStr">
        <is>
          <t>Growth Feasibility</t>
        </is>
      </c>
      <c r="B9" s="54">
        <f>LOGIC!B44</f>
        <v/>
      </c>
    </row>
    <row r="11" ht="28" customHeight="1">
      <c r="A11" s="37" t="inlineStr">
        <is>
          <t xml:space="preserve">  QUARTERLY HIRING</t>
        </is>
      </c>
      <c r="B11" s="38" t="n"/>
      <c r="C11" s="38" t="n"/>
      <c r="D11" s="38" t="n"/>
      <c r="E11" s="38" t="n"/>
    </row>
    <row r="12" ht="32" customHeight="1">
      <c r="A12" s="51" t="inlineStr">
        <is>
          <t>Q1 Hires</t>
        </is>
      </c>
      <c r="B12" s="52">
        <f>LOGIC!B32</f>
        <v/>
      </c>
    </row>
    <row r="13" ht="32" customHeight="1">
      <c r="A13" s="51" t="inlineStr">
        <is>
          <t>Q2 Hires</t>
        </is>
      </c>
      <c r="B13" s="52">
        <f>LOGIC!B33</f>
        <v/>
      </c>
    </row>
    <row r="14" ht="32" customHeight="1">
      <c r="A14" s="51" t="inlineStr">
        <is>
          <t>Q3 Hires</t>
        </is>
      </c>
      <c r="B14" s="52">
        <f>LOGIC!B34</f>
        <v/>
      </c>
    </row>
    <row r="15" ht="32" customHeight="1">
      <c r="A15" s="51" t="inlineStr">
        <is>
          <t>Q4 Hires</t>
        </is>
      </c>
      <c r="B15" s="52">
        <f>LOGIC!B35</f>
        <v/>
      </c>
    </row>
    <row r="17" ht="28" customHeight="1">
      <c r="A17" s="15" t="inlineStr">
        <is>
          <t xml:space="preserve">  COST IMPACT</t>
        </is>
      </c>
      <c r="B17" s="16" t="n"/>
      <c r="C17" s="16" t="n"/>
      <c r="D17" s="16" t="n"/>
      <c r="E17" s="16" t="n"/>
    </row>
    <row r="18" ht="32" customHeight="1">
      <c r="A18" s="51" t="inlineStr">
        <is>
          <t>Total Hiring Cost</t>
        </is>
      </c>
      <c r="B18" s="55">
        <f>LOGIC!B39</f>
        <v/>
      </c>
    </row>
    <row r="19" ht="32" customHeight="1">
      <c r="A19" s="51" t="inlineStr">
        <is>
          <t>Total Recruiting Cost</t>
        </is>
      </c>
      <c r="B19" s="56">
        <f>LOGIC!B40</f>
        <v/>
      </c>
    </row>
    <row r="20" ht="32" customHeight="1">
      <c r="A20" s="51" t="inlineStr">
        <is>
          <t>Avg Cost Per New Hire</t>
        </is>
      </c>
      <c r="B20" s="56">
        <f>LOGIC!B41</f>
        <v/>
      </c>
    </row>
    <row r="22" ht="28" customHeight="1">
      <c r="A22" s="24" t="inlineStr">
        <is>
          <t xml:space="preserve">  PRODUCTIVITY</t>
        </is>
      </c>
      <c r="B22" s="25" t="n"/>
      <c r="C22" s="25" t="n"/>
      <c r="D22" s="25" t="n"/>
      <c r="E22" s="25" t="n"/>
    </row>
    <row r="23" ht="32" customHeight="1">
      <c r="A23" s="51" t="inlineStr">
        <is>
          <t>Current Rev / Employee</t>
        </is>
      </c>
      <c r="B23" s="56">
        <f>LOGIC!B42</f>
        <v/>
      </c>
    </row>
    <row r="24" ht="32" customHeight="1">
      <c r="A24" s="51" t="inlineStr">
        <is>
          <t>Target Rev / Employee</t>
        </is>
      </c>
      <c r="B24" s="56">
        <f>LOGIC!B43</f>
        <v/>
      </c>
    </row>
    <row r="26" ht="28" customHeight="1">
      <c r="A26" s="45" t="inlineStr">
        <is>
          <t xml:space="preserve">  DEPARTMENT DETAIL</t>
        </is>
      </c>
      <c r="B26" s="46" t="n"/>
      <c r="C26" s="46" t="n"/>
      <c r="D26" s="46" t="n"/>
      <c r="E26" s="46" t="n"/>
    </row>
    <row r="27" ht="32" customHeight="1">
      <c r="A27" s="17" t="inlineStr">
        <is>
          <t>Department</t>
        </is>
      </c>
      <c r="B27" s="17" t="inlineStr">
        <is>
          <t>Current HC</t>
        </is>
      </c>
      <c r="C27" s="17" t="inlineStr">
        <is>
          <t>Total Hires</t>
        </is>
      </c>
      <c r="D27" s="17" t="inlineStr">
        <is>
          <t>Annual Cost</t>
        </is>
      </c>
      <c r="E27" s="17" t="inlineStr">
        <is>
          <t>Growth %</t>
        </is>
      </c>
    </row>
    <row r="28">
      <c r="A28" s="57">
        <f>LOGIC!A5</f>
        <v/>
      </c>
      <c r="B28" s="58">
        <f>LOGIC!B5</f>
        <v/>
      </c>
      <c r="C28" s="59">
        <f>LOGIC!K5</f>
        <v/>
      </c>
      <c r="D28" s="60">
        <f>LOGIC!H18</f>
        <v/>
      </c>
      <c r="E28" s="61">
        <f>IFERROR(LOGIC!K5/LOGIC!B5,0)</f>
        <v/>
      </c>
    </row>
    <row r="29">
      <c r="A29" s="31">
        <f>LOGIC!A6</f>
        <v/>
      </c>
      <c r="B29" s="32">
        <f>LOGIC!B6</f>
        <v/>
      </c>
      <c r="C29" s="33">
        <f>LOGIC!K6</f>
        <v/>
      </c>
      <c r="D29" s="39">
        <f>LOGIC!H19</f>
        <v/>
      </c>
      <c r="E29" s="41">
        <f>IFERROR(LOGIC!K6/LOGIC!B6,0)</f>
        <v/>
      </c>
    </row>
    <row r="30">
      <c r="A30" s="57">
        <f>LOGIC!A7</f>
        <v/>
      </c>
      <c r="B30" s="58">
        <f>LOGIC!B7</f>
        <v/>
      </c>
      <c r="C30" s="59">
        <f>LOGIC!K7</f>
        <v/>
      </c>
      <c r="D30" s="60">
        <f>LOGIC!H20</f>
        <v/>
      </c>
      <c r="E30" s="61">
        <f>IFERROR(LOGIC!K7/LOGIC!B7,0)</f>
        <v/>
      </c>
    </row>
    <row r="31">
      <c r="A31" s="31">
        <f>LOGIC!A8</f>
        <v/>
      </c>
      <c r="B31" s="32">
        <f>LOGIC!B8</f>
        <v/>
      </c>
      <c r="C31" s="33">
        <f>LOGIC!K8</f>
        <v/>
      </c>
      <c r="D31" s="39">
        <f>LOGIC!H21</f>
        <v/>
      </c>
      <c r="E31" s="41">
        <f>IFERROR(LOGIC!K8/LOGIC!B8,0)</f>
        <v/>
      </c>
    </row>
    <row r="32">
      <c r="A32" s="57">
        <f>LOGIC!A9</f>
        <v/>
      </c>
      <c r="B32" s="58">
        <f>LOGIC!B9</f>
        <v/>
      </c>
      <c r="C32" s="59">
        <f>LOGIC!K9</f>
        <v/>
      </c>
      <c r="D32" s="60">
        <f>LOGIC!H22</f>
        <v/>
      </c>
      <c r="E32" s="61">
        <f>IFERROR(LOGIC!K9/LOGIC!B9,0)</f>
        <v/>
      </c>
    </row>
    <row r="33">
      <c r="A33" s="31">
        <f>LOGIC!A10</f>
        <v/>
      </c>
      <c r="B33" s="32">
        <f>LOGIC!B10</f>
        <v/>
      </c>
      <c r="C33" s="33">
        <f>LOGIC!K10</f>
        <v/>
      </c>
      <c r="D33" s="39">
        <f>LOGIC!H23</f>
        <v/>
      </c>
      <c r="E33" s="41">
        <f>IFERROR(LOGIC!K10/LOGIC!B10,0)</f>
        <v/>
      </c>
    </row>
    <row r="34">
      <c r="A34" s="57">
        <f>LOGIC!A11</f>
        <v/>
      </c>
      <c r="B34" s="58">
        <f>LOGIC!B11</f>
        <v/>
      </c>
      <c r="C34" s="59">
        <f>LOGIC!K11</f>
        <v/>
      </c>
      <c r="D34" s="60">
        <f>LOGIC!H24</f>
        <v/>
      </c>
      <c r="E34" s="61">
        <f>IFERROR(LOGIC!K11/LOGIC!B11,0)</f>
        <v/>
      </c>
    </row>
    <row r="35">
      <c r="A35" s="31">
        <f>LOGIC!A12</f>
        <v/>
      </c>
      <c r="B35" s="32">
        <f>LOGIC!B12</f>
        <v/>
      </c>
      <c r="C35" s="33">
        <f>LOGIC!K12</f>
        <v/>
      </c>
      <c r="D35" s="39">
        <f>LOGIC!H25</f>
        <v/>
      </c>
      <c r="E35" s="41">
        <f>IFERROR(LOGIC!K12/LOGIC!B12,0)</f>
        <v/>
      </c>
    </row>
    <row r="36">
      <c r="A36" s="57">
        <f>LOGIC!A13</f>
        <v/>
      </c>
      <c r="B36" s="58">
        <f>LOGIC!B13</f>
        <v/>
      </c>
      <c r="C36" s="59">
        <f>LOGIC!K13</f>
        <v/>
      </c>
      <c r="D36" s="60">
        <f>LOGIC!H26</f>
        <v/>
      </c>
      <c r="E36" s="61">
        <f>IFERROR(LOGIC!K13/LOGIC!B13,0)</f>
        <v/>
      </c>
    </row>
    <row r="37">
      <c r="A37" s="31">
        <f>LOGIC!A14</f>
        <v/>
      </c>
      <c r="B37" s="32">
        <f>LOGIC!B14</f>
        <v/>
      </c>
      <c r="C37" s="33">
        <f>LOGIC!K14</f>
        <v/>
      </c>
      <c r="D37" s="39">
        <f>LOGIC!H27</f>
        <v/>
      </c>
      <c r="E37" s="41">
        <f>IFERROR(LOGIC!K14/LOGIC!B14,0)</f>
        <v/>
      </c>
    </row>
    <row r="39" ht="24" customHeight="1">
      <c r="A39" s="62" t="inlineStr">
        <is>
          <t>RangeLead.com  |  Premium B2B Lead Data  |  Free Download — rangelead.com/free-tools</t>
        </is>
      </c>
    </row>
  </sheetData>
  <mergeCells count="8">
    <mergeCell ref="A39:E39"/>
    <mergeCell ref="A4:E4"/>
    <mergeCell ref="A26:E26"/>
    <mergeCell ref="A2:E2"/>
    <mergeCell ref="A11:E11"/>
    <mergeCell ref="A1:E1"/>
    <mergeCell ref="A22:E22"/>
    <mergeCell ref="A17:E17"/>
  </mergeCells>
  <conditionalFormatting sqref="B9">
    <cfRule type="cellIs" priority="1" operator="equal" dxfId="0">
      <formula>"FEASIBLE"</formula>
    </cfRule>
    <cfRule type="cellIs" priority="2" operator="equal" dxfId="1">
      <formula>"AGGRESSIVE"</formula>
    </cfRule>
    <cfRule type="cellIs" priority="3" operator="equal" dxfId="2">
      <formula>"VERY AGGRESSIVE"</formula>
    </cfRule>
  </conditionalFormatting>
  <conditionalFormatting sqref="E28:E37">
    <cfRule type="cellIs" priority="4" operator="greaterThanOrEqual" dxfId="0">
      <formula>0.3</formula>
    </cfRule>
    <cfRule type="cellIs" priority="5" operator="between" dxfId="1">
      <formula>0.15</formula>
      <formula>0.299</formula>
    </cfRule>
    <cfRule type="cellIs" priority="6" operator="lessThan" dxfId="2">
      <formula>0.15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2026-02-10T15:45:40Z</dcterms:created>
  <dcterms:modified xmlns:dcterms="http://purl.org/dc/terms/" xmlns:xsi="http://www.w3.org/2001/XMLSchema-instance" xsi:type="dcterms:W3CDTF">2026-02-10T15:45:40Z</dcterms:modified>
</cp:coreProperties>
</file>