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%"/>
    <numFmt numFmtId="166" formatCode="+0.0%;-0.0%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0F1B2D"/>
      <sz val="13"/>
    </font>
    <font>
      <name val="Aptos"/>
      <b val="1"/>
      <color rgb="00FFFFFF"/>
      <sz val="16"/>
    </font>
    <font>
      <name val="Aptos"/>
      <b val="1"/>
      <color rgb="000F1B2D"/>
      <sz val="16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0891B2"/>
        <bgColor rgb="000891B2"/>
      </patternFill>
    </fill>
    <fill>
      <patternFill patternType="solid">
        <fgColor rgb="00DC2626"/>
        <bgColor rgb="00DC2626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2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7" borderId="1" applyAlignment="1" pivotButton="0" quotePrefix="0" xfId="0">
      <alignment horizontal="left" vertical="center"/>
    </xf>
    <xf numFmtId="164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3" fontId="7" fillId="8" borderId="1" applyAlignment="1" pivotButton="0" quotePrefix="0" xfId="0">
      <alignment horizontal="center" vertical="center"/>
    </xf>
    <xf numFmtId="165" fontId="7" fillId="8" borderId="1" applyAlignment="1" pivotButton="0" quotePrefix="0" xfId="0">
      <alignment horizontal="center" vertical="center"/>
    </xf>
    <xf numFmtId="0" fontId="6" fillId="10" borderId="1" applyAlignment="1" pivotButton="0" quotePrefix="0" xfId="0">
      <alignment horizontal="left" vertical="center"/>
    </xf>
    <xf numFmtId="164" fontId="10" fillId="10" borderId="1" applyAlignment="1" pivotButton="0" quotePrefix="0" xfId="0">
      <alignment horizontal="center" vertical="center"/>
    </xf>
    <xf numFmtId="164" fontId="7" fillId="10" borderId="1" applyAlignment="1" pivotButton="0" quotePrefix="0" xfId="0">
      <alignment horizontal="center" vertical="center"/>
    </xf>
    <xf numFmtId="166" fontId="7" fillId="10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center" vertical="center"/>
    </xf>
    <xf numFmtId="164" fontId="11" fillId="10" borderId="1" applyAlignment="1" pivotButton="0" quotePrefix="0" xfId="0">
      <alignment horizontal="center" vertical="center"/>
    </xf>
    <xf numFmtId="165" fontId="10" fillId="10" borderId="1" applyAlignment="1" pivotButton="0" quotePrefix="0" xfId="0">
      <alignment horizontal="center" vertical="center"/>
    </xf>
    <xf numFmtId="166" fontId="10" fillId="10" borderId="1" applyAlignment="1" pivotButton="0" quotePrefix="0" xfId="0">
      <alignment horizontal="center" vertical="center"/>
    </xf>
    <xf numFmtId="2" fontId="10" fillId="1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10" fillId="10" borderId="1" applyAlignment="1" pivotButton="0" quotePrefix="0" xfId="0">
      <alignment horizontal="center" vertical="center"/>
    </xf>
    <xf numFmtId="3" fontId="10" fillId="10" borderId="1" applyAlignment="1" pivotButton="0" quotePrefix="0" xfId="0">
      <alignment horizontal="center" vertical="center"/>
    </xf>
    <xf numFmtId="0" fontId="12" fillId="2" borderId="0" applyAlignment="1" pivotButton="0" quotePrefix="0" xfId="0">
      <alignment horizontal="center" vertical="center"/>
    </xf>
    <xf numFmtId="164" fontId="10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166" fontId="7" fillId="7" borderId="1" applyAlignment="1" pivotButton="0" quotePrefix="0" xfId="0">
      <alignment horizontal="center" vertical="center"/>
    </xf>
    <xf numFmtId="0" fontId="5" fillId="11" borderId="1" applyAlignment="1" pivotButton="0" quotePrefix="0" xfId="0">
      <alignment horizontal="left" vertical="center"/>
    </xf>
    <xf numFmtId="0" fontId="0" fillId="11" borderId="1" pivotButton="0" quotePrefix="0" xfId="0"/>
    <xf numFmtId="165" fontId="10" fillId="7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166" fontId="10" fillId="7" borderId="1" applyAlignment="1" pivotButton="0" quotePrefix="0" xfId="0">
      <alignment horizontal="center" vertical="center"/>
    </xf>
    <xf numFmtId="9" fontId="7" fillId="7" borderId="1" applyAlignment="1" pivotButton="0" quotePrefix="0" xfId="0">
      <alignment horizontal="center" vertical="center"/>
    </xf>
    <xf numFmtId="0" fontId="10" fillId="7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2" fontId="10" fillId="7" borderId="1" applyAlignment="1" pivotButton="0" quotePrefix="0" xfId="0">
      <alignment horizontal="center" vertical="center"/>
    </xf>
    <xf numFmtId="2" fontId="7" fillId="7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0" fontId="13" fillId="13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0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EXECUTIVE - ONE PAGE FINANCIAL SUMMARY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Consolidate your entire financial picture onto one printable page. Includes P&amp;L summary, margins, year-over-year growth, key ratios, and health indicators for board presentations.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Revenue (this year and last year)</t>
        </is>
      </c>
    </row>
    <row r="9" ht="22" customHeight="1">
      <c r="A9" s="6" t="inlineStr">
        <is>
          <t xml:space="preserve">  • Cost of Goods Sold</t>
        </is>
      </c>
    </row>
    <row r="10" ht="22" customHeight="1">
      <c r="A10" s="6" t="inlineStr">
        <is>
          <t xml:space="preserve">  • Operating expenses by category</t>
        </is>
      </c>
    </row>
    <row r="11" ht="22" customHeight="1">
      <c r="A11" s="6" t="inlineStr">
        <is>
          <t xml:space="preserve">  • Cash position and debt</t>
        </is>
      </c>
    </row>
    <row r="12" ht="22" customHeight="1">
      <c r="A12" s="6" t="inlineStr">
        <is>
          <t xml:space="preserve">  • Key operating metrics (employees, customers, ARR)</t>
        </is>
      </c>
    </row>
    <row r="14">
      <c r="A14" s="5" t="inlineStr">
        <is>
          <t>OUTPUTS (OUTPUT sheet)</t>
        </is>
      </c>
    </row>
    <row r="15" ht="22" customHeight="1">
      <c r="A15" s="6" t="inlineStr">
        <is>
          <t xml:space="preserve">  • P&amp;L summary (income statement)</t>
        </is>
      </c>
    </row>
    <row r="16" ht="22" customHeight="1">
      <c r="A16" s="6" t="inlineStr">
        <is>
          <t xml:space="preserve">  • Margin analysis (gross, operating, net)</t>
        </is>
      </c>
    </row>
    <row r="17" ht="22" customHeight="1">
      <c r="A17" s="6" t="inlineStr">
        <is>
          <t xml:space="preserve">  • Year-over-year growth rates</t>
        </is>
      </c>
    </row>
    <row r="18" ht="22" customHeight="1">
      <c r="A18" s="6" t="inlineStr">
        <is>
          <t xml:space="preserve">  • Key financial ratios</t>
        </is>
      </c>
    </row>
    <row r="19" ht="22" customHeight="1">
      <c r="A19" s="6" t="inlineStr">
        <is>
          <t xml:space="preserve">  • Health indicators with traffic lights</t>
        </is>
      </c>
    </row>
    <row r="20" ht="22" customHeight="1">
      <c r="A20" s="6" t="inlineStr">
        <is>
          <t xml:space="preserve">  • Print-optimized one-page layout</t>
        </is>
      </c>
    </row>
    <row r="22">
      <c r="A22" s="5" t="inlineStr">
        <is>
          <t>DO NOT EDIT</t>
        </is>
      </c>
    </row>
    <row r="23" ht="22" customHeight="1">
      <c r="A23" s="6" t="inlineStr">
        <is>
          <t xml:space="preserve">  • LOGIC sheet — contains all calculations</t>
        </is>
      </c>
    </row>
    <row r="24" ht="22" customHeight="1">
      <c r="A24" s="6" t="inlineStr">
        <is>
          <t xml:space="preserve">  • OUTPUT sheet — displays results from LOGIC</t>
        </is>
      </c>
    </row>
    <row r="25" ht="22" customHeight="1">
      <c r="A25" s="6" t="inlineStr">
        <is>
          <t xml:space="preserve">  • CONFIG sheet — contains constants and rates</t>
        </is>
      </c>
    </row>
    <row r="27">
      <c r="A27" s="5" t="inlineStr">
        <is>
          <t>HOW TO USE</t>
        </is>
      </c>
    </row>
    <row r="28" ht="22" customHeight="1">
      <c r="A28" s="6" t="inlineStr">
        <is>
          <t xml:space="preserve">  • Go to the INPUT sheet and fill in the yellow-highlighted cells</t>
        </is>
      </c>
    </row>
    <row r="29" ht="22" customHeight="1">
      <c r="A29" s="6" t="inlineStr">
        <is>
          <t xml:space="preserve">  • Results auto-calculate instantly on the OUTPUT sheet</t>
        </is>
      </c>
    </row>
    <row r="30" ht="22" customHeight="1">
      <c r="A30" s="6" t="inlineStr">
        <is>
          <t xml:space="preserve">  • Adjust CONFIG values only if you understand the assumptions</t>
        </is>
      </c>
    </row>
  </sheetData>
  <mergeCells count="20">
    <mergeCell ref="A24:B24"/>
    <mergeCell ref="A30:B30"/>
    <mergeCell ref="A15:B15"/>
    <mergeCell ref="A11:B11"/>
    <mergeCell ref="A1:B1"/>
    <mergeCell ref="A16:B16"/>
    <mergeCell ref="A25:B25"/>
    <mergeCell ref="A18:B18"/>
    <mergeCell ref="A12:B12"/>
    <mergeCell ref="A2:B2"/>
    <mergeCell ref="A5:B5"/>
    <mergeCell ref="A23:B23"/>
    <mergeCell ref="A17:B17"/>
    <mergeCell ref="A8:B8"/>
    <mergeCell ref="A20:B20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0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- Targets &amp; Benchmarks</t>
        </is>
      </c>
      <c r="B1" s="8" t="n"/>
      <c r="C1" s="8" t="n"/>
    </row>
    <row r="3" ht="26" customHeight="1">
      <c r="A3" s="9" t="inlineStr">
        <is>
          <t>Target Revenue Growth %</t>
        </is>
      </c>
      <c r="B3" s="10" t="n">
        <v>0.2</v>
      </c>
      <c r="C3" s="11" t="inlineStr">
        <is>
          <t>Year-over-year growth target</t>
        </is>
      </c>
    </row>
    <row r="4" ht="26" customHeight="1">
      <c r="A4" s="9" t="inlineStr">
        <is>
          <t>Target Gross Margin %</t>
        </is>
      </c>
      <c r="B4" s="10" t="n">
        <v>0.65</v>
      </c>
      <c r="C4" s="11" t="inlineStr">
        <is>
          <t>Minimum gross margin</t>
        </is>
      </c>
    </row>
    <row r="5" ht="26" customHeight="1">
      <c r="A5" s="9" t="inlineStr">
        <is>
          <t>Target Operating Margin %</t>
        </is>
      </c>
      <c r="B5" s="10" t="n">
        <v>0.15</v>
      </c>
      <c r="C5" s="11" t="inlineStr">
        <is>
          <t>Minimum operating margin</t>
        </is>
      </c>
    </row>
    <row r="6" ht="26" customHeight="1">
      <c r="A6" s="9" t="inlineStr">
        <is>
          <t>Target Net Margin %</t>
        </is>
      </c>
      <c r="B6" s="10" t="n">
        <v>0.1</v>
      </c>
      <c r="C6" s="11" t="inlineStr">
        <is>
          <t>Minimum net margin</t>
        </is>
      </c>
    </row>
    <row r="7" ht="26" customHeight="1">
      <c r="A7" s="9" t="inlineStr">
        <is>
          <t>Target Current Ratio</t>
        </is>
      </c>
      <c r="B7" s="12" t="n">
        <v>1.5</v>
      </c>
      <c r="C7" s="11" t="inlineStr">
        <is>
          <t>Minimum current ratio</t>
        </is>
      </c>
    </row>
    <row r="8" ht="26" customHeight="1">
      <c r="A8" s="9" t="inlineStr">
        <is>
          <t>Target Debt-to-Equity</t>
        </is>
      </c>
      <c r="B8" s="12" t="n">
        <v>0.5</v>
      </c>
      <c r="C8" s="11" t="inlineStr">
        <is>
          <t>Maximum debt-to-equity</t>
        </is>
      </c>
    </row>
    <row r="9" ht="26" customHeight="1">
      <c r="A9" s="9" t="inlineStr">
        <is>
          <t>Tax Rate</t>
        </is>
      </c>
      <c r="B9" s="10" t="n">
        <v>0.25</v>
      </c>
      <c r="C9" s="11" t="inlineStr">
        <is>
          <t>Estimated tax rate</t>
        </is>
      </c>
    </row>
    <row r="10" ht="26" customHeight="1">
      <c r="A10" s="9" t="inlineStr">
        <is>
          <t>Interest Rate on Debt</t>
        </is>
      </c>
      <c r="B10" s="10" t="n">
        <v>0.06</v>
      </c>
      <c r="C10" s="11" t="inlineStr">
        <is>
          <t>Average cost of debt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D29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3" t="inlineStr">
        <is>
          <t xml:space="preserve">  FINANCIAL DATA - Enter data in yellow cells</t>
        </is>
      </c>
      <c r="B1" s="14" t="n"/>
      <c r="C1" s="14" t="n"/>
      <c r="D1" s="14" t="n"/>
    </row>
    <row r="3" ht="32" customHeight="1">
      <c r="A3" s="15" t="inlineStr">
        <is>
          <t>Item</t>
        </is>
      </c>
      <c r="B3" s="15" t="inlineStr">
        <is>
          <t>This Year</t>
        </is>
      </c>
      <c r="C3" s="15" t="inlineStr">
        <is>
          <t>Last Year</t>
        </is>
      </c>
      <c r="D3" s="15" t="inlineStr">
        <is>
          <t>Notes</t>
        </is>
      </c>
    </row>
    <row r="4" ht="28" customHeight="1">
      <c r="A4" s="16" t="inlineStr">
        <is>
          <t xml:space="preserve">  REVENUE</t>
        </is>
      </c>
      <c r="B4" s="17" t="n"/>
      <c r="C4" s="17" t="n"/>
      <c r="D4" s="17" t="n"/>
    </row>
    <row r="5" ht="28" customHeight="1">
      <c r="A5" s="18" t="inlineStr">
        <is>
          <t>Product/Service Revenue</t>
        </is>
      </c>
      <c r="B5" s="19" t="n">
        <v>3200000</v>
      </c>
      <c r="C5" s="19" t="n">
        <v>2600000</v>
      </c>
    </row>
    <row r="6" ht="28" customHeight="1">
      <c r="A6" s="18" t="inlineStr">
        <is>
          <t>Recurring Revenue (ARR)</t>
        </is>
      </c>
      <c r="B6" s="19" t="n">
        <v>2400000</v>
      </c>
      <c r="C6" s="19" t="n">
        <v>1800000</v>
      </c>
    </row>
    <row r="7" ht="28" customHeight="1">
      <c r="A7" s="18" t="inlineStr">
        <is>
          <t>Other Revenue</t>
        </is>
      </c>
      <c r="B7" s="19" t="n">
        <v>150000</v>
      </c>
      <c r="C7" s="19" t="n">
        <v>120000</v>
      </c>
    </row>
    <row r="9" ht="28" customHeight="1">
      <c r="A9" s="16" t="inlineStr">
        <is>
          <t xml:space="preserve">  COST OF GOODS SOLD</t>
        </is>
      </c>
      <c r="B9" s="17" t="n"/>
      <c r="C9" s="17" t="n"/>
      <c r="D9" s="17" t="n"/>
    </row>
    <row r="10" ht="28" customHeight="1">
      <c r="A10" s="18" t="inlineStr">
        <is>
          <t>Direct Costs / COGS</t>
        </is>
      </c>
      <c r="B10" s="19" t="n">
        <v>1100000</v>
      </c>
      <c r="C10" s="19" t="n">
        <v>950000</v>
      </c>
    </row>
    <row r="12" ht="28" customHeight="1">
      <c r="A12" s="20" t="inlineStr">
        <is>
          <t xml:space="preserve">  OPERATING EXPENSES</t>
        </is>
      </c>
      <c r="B12" s="21" t="n"/>
      <c r="C12" s="21" t="n"/>
      <c r="D12" s="21" t="n"/>
    </row>
    <row r="13">
      <c r="A13" s="18" t="inlineStr">
        <is>
          <t>Salaries &amp; Benefits</t>
        </is>
      </c>
      <c r="B13" s="19" t="n">
        <v>1200000</v>
      </c>
      <c r="C13" s="19" t="n">
        <v>1050000</v>
      </c>
    </row>
    <row r="14">
      <c r="A14" s="18" t="inlineStr">
        <is>
          <t>Sales &amp; Marketing</t>
        </is>
      </c>
      <c r="B14" s="19" t="n">
        <v>350000</v>
      </c>
      <c r="C14" s="19" t="n">
        <v>280000</v>
      </c>
    </row>
    <row r="15">
      <c r="A15" s="18" t="inlineStr">
        <is>
          <t>Technology &amp; Infrastructure</t>
        </is>
      </c>
      <c r="B15" s="19" t="n">
        <v>180000</v>
      </c>
      <c r="C15" s="19" t="n">
        <v>150000</v>
      </c>
    </row>
    <row r="16">
      <c r="A16" s="18" t="inlineStr">
        <is>
          <t>Rent &amp; Facilities</t>
        </is>
      </c>
      <c r="B16" s="19" t="n">
        <v>120000</v>
      </c>
      <c r="C16" s="19" t="n">
        <v>115000</v>
      </c>
    </row>
    <row r="17">
      <c r="A17" s="18" t="inlineStr">
        <is>
          <t>General &amp; Administrative</t>
        </is>
      </c>
      <c r="B17" s="19" t="n">
        <v>100000</v>
      </c>
      <c r="C17" s="19" t="n">
        <v>85000</v>
      </c>
    </row>
    <row r="18">
      <c r="A18" s="18" t="inlineStr">
        <is>
          <t>Depreciation &amp; Amortization</t>
        </is>
      </c>
      <c r="B18" s="19" t="n">
        <v>60000</v>
      </c>
      <c r="C18" s="19" t="n">
        <v>50000</v>
      </c>
    </row>
    <row r="19" ht="28" customHeight="1">
      <c r="A19" s="16" t="inlineStr">
        <is>
          <t xml:space="preserve">  BALANCE SHEET ITEMS</t>
        </is>
      </c>
      <c r="B19" s="17" t="n"/>
      <c r="C19" s="17" t="n"/>
      <c r="D19" s="17" t="n"/>
    </row>
    <row r="20">
      <c r="A20" s="18" t="inlineStr">
        <is>
          <t>Cash &amp; Equivalents</t>
        </is>
      </c>
      <c r="B20" s="19" t="n">
        <v>850000</v>
      </c>
      <c r="C20" s="19" t="n">
        <v>520000</v>
      </c>
    </row>
    <row r="21">
      <c r="A21" s="18" t="inlineStr">
        <is>
          <t>Accounts Receivable</t>
        </is>
      </c>
      <c r="B21" s="19" t="n">
        <v>420000</v>
      </c>
      <c r="C21" s="19" t="n">
        <v>350000</v>
      </c>
    </row>
    <row r="22">
      <c r="A22" s="18" t="inlineStr">
        <is>
          <t>Other Current Assets</t>
        </is>
      </c>
      <c r="B22" s="19" t="n">
        <v>150000</v>
      </c>
      <c r="C22" s="19" t="n">
        <v>120000</v>
      </c>
    </row>
    <row r="23">
      <c r="A23" s="18" t="inlineStr">
        <is>
          <t>Total Current Liabilities</t>
        </is>
      </c>
      <c r="B23" s="19" t="n">
        <v>380000</v>
      </c>
      <c r="C23" s="19" t="n">
        <v>320000</v>
      </c>
    </row>
    <row r="24">
      <c r="A24" s="18" t="inlineStr">
        <is>
          <t>Long-Term Debt</t>
        </is>
      </c>
      <c r="B24" s="19" t="n">
        <v>200000</v>
      </c>
      <c r="C24" s="19" t="n">
        <v>250000</v>
      </c>
    </row>
    <row r="25">
      <c r="A25" s="18" t="inlineStr">
        <is>
          <t>Total Equity</t>
        </is>
      </c>
      <c r="B25" s="19" t="n">
        <v>1500000</v>
      </c>
      <c r="C25" s="19" t="n">
        <v>1200000</v>
      </c>
    </row>
    <row r="26" ht="28" customHeight="1">
      <c r="A26" s="16" t="inlineStr">
        <is>
          <t xml:space="preserve">  OPERATING METRICS</t>
        </is>
      </c>
      <c r="B26" s="17" t="n"/>
      <c r="C26" s="17" t="n"/>
      <c r="D26" s="17" t="n"/>
    </row>
    <row r="27">
      <c r="A27" s="18" t="inlineStr">
        <is>
          <t>Employees (FTE)</t>
        </is>
      </c>
      <c r="B27" s="22" t="n">
        <v>45</v>
      </c>
      <c r="C27" s="22" t="n">
        <v>38</v>
      </c>
    </row>
    <row r="28">
      <c r="A28" s="18" t="inlineStr">
        <is>
          <t>Total Customers</t>
        </is>
      </c>
      <c r="B28" s="22" t="n">
        <v>580</v>
      </c>
      <c r="C28" s="22" t="n">
        <v>420</v>
      </c>
    </row>
    <row r="29">
      <c r="A29" s="18" t="inlineStr">
        <is>
          <t>Customer Churn Rate</t>
        </is>
      </c>
      <c r="B29" s="23" t="n">
        <v>0.04</v>
      </c>
      <c r="C29" s="23" t="n">
        <v>0.06</v>
      </c>
    </row>
  </sheetData>
  <mergeCells count="6">
    <mergeCell ref="A1:D1"/>
    <mergeCell ref="A9:D9"/>
    <mergeCell ref="A12:D12"/>
    <mergeCell ref="A4:D4"/>
    <mergeCell ref="A26:D26"/>
    <mergeCell ref="A19:D1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D42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0" t="inlineStr">
        <is>
          <t xml:space="preserve">  CALCULATIONS - All formulas, do NOT edit</t>
        </is>
      </c>
      <c r="B1" s="21" t="n"/>
      <c r="C1" s="21" t="n"/>
      <c r="D1" s="21" t="n"/>
    </row>
    <row r="3" ht="28" customHeight="1">
      <c r="A3" s="16" t="inlineStr">
        <is>
          <t xml:space="preserve">  P&amp;L SUMMARY</t>
        </is>
      </c>
      <c r="B3" s="17" t="n"/>
      <c r="C3" s="17" t="n"/>
      <c r="D3" s="17" t="n"/>
    </row>
    <row r="4" ht="32" customHeight="1">
      <c r="A4" s="15" t="inlineStr">
        <is>
          <t>Line Item</t>
        </is>
      </c>
      <c r="B4" s="15" t="inlineStr">
        <is>
          <t>This Year</t>
        </is>
      </c>
      <c r="C4" s="15" t="inlineStr">
        <is>
          <t>Last Year</t>
        </is>
      </c>
      <c r="D4" s="15" t="inlineStr">
        <is>
          <t>YoY Growth</t>
        </is>
      </c>
    </row>
    <row r="5">
      <c r="A5" s="24" t="inlineStr">
        <is>
          <t>Total Revenue</t>
        </is>
      </c>
      <c r="B5" s="25">
        <f>INPUT!B5+INPUT!B7</f>
        <v/>
      </c>
      <c r="C5" s="26">
        <f>INPUT!C5+INPUT!C7</f>
        <v/>
      </c>
      <c r="D5" s="27">
        <f>IF(C5=0,0,(B5-C5)/C5)</f>
        <v/>
      </c>
    </row>
    <row r="6">
      <c r="A6" s="24" t="inlineStr">
        <is>
          <t>COGS</t>
        </is>
      </c>
      <c r="B6" s="26">
        <f>INPUT!B10</f>
        <v/>
      </c>
      <c r="C6" s="26">
        <f>INPUT!C10</f>
        <v/>
      </c>
      <c r="D6" s="27">
        <f>IF(C6=0,0,(B6-C6)/C6)</f>
        <v/>
      </c>
    </row>
    <row r="7">
      <c r="A7" s="24" t="inlineStr">
        <is>
          <t>Gross Profit</t>
        </is>
      </c>
      <c r="B7" s="25">
        <f>B5-B6</f>
        <v/>
      </c>
      <c r="C7" s="26">
        <f>C5-C6</f>
        <v/>
      </c>
      <c r="D7" s="27">
        <f>IF(C7=0,0,(B7-C7)/C7)</f>
        <v/>
      </c>
    </row>
    <row r="8">
      <c r="A8" s="24" t="inlineStr">
        <is>
          <t>Total Operating Expenses</t>
        </is>
      </c>
      <c r="B8" s="26">
        <f>SUM(INPUT!B13:B18)</f>
        <v/>
      </c>
      <c r="C8" s="26">
        <f>SUM(INPUT!C13:C18)</f>
        <v/>
      </c>
      <c r="D8" s="27">
        <f>IF(C8=0,0,(B8-C8)/C8)</f>
        <v/>
      </c>
    </row>
    <row r="9">
      <c r="A9" s="24" t="inlineStr">
        <is>
          <t>Operating Income (EBIT)</t>
        </is>
      </c>
      <c r="B9" s="25">
        <f>B7-B8</f>
        <v/>
      </c>
      <c r="C9" s="26">
        <f>C7-C8</f>
        <v/>
      </c>
      <c r="D9" s="27">
        <f>IF(C9=0,0,(B9-C9)/C9)</f>
        <v/>
      </c>
    </row>
    <row r="10">
      <c r="A10" s="24" t="inlineStr">
        <is>
          <t>Interest Expense</t>
        </is>
      </c>
      <c r="B10" s="26">
        <f>INPUT!B24*CONFIG!B10</f>
        <v/>
      </c>
      <c r="C10" s="26">
        <f>INPUT!C24*CONFIG!B10</f>
        <v/>
      </c>
      <c r="D10" s="27">
        <f>IF(C10=0,0,(B10-C10)/C10)</f>
        <v/>
      </c>
    </row>
    <row r="11">
      <c r="A11" s="24" t="inlineStr">
        <is>
          <t>Pre-Tax Income</t>
        </is>
      </c>
      <c r="B11" s="25">
        <f>B9-B10</f>
        <v/>
      </c>
      <c r="C11" s="26">
        <f>C9-C10</f>
        <v/>
      </c>
      <c r="D11" s="27">
        <f>IF(C11=0,0,(B11-C11)/C11)</f>
        <v/>
      </c>
    </row>
    <row r="12">
      <c r="A12" s="24" t="inlineStr">
        <is>
          <t>Tax</t>
        </is>
      </c>
      <c r="B12" s="26">
        <f>IF(B11&gt;0,B11*CONFIG!B9,0)</f>
        <v/>
      </c>
      <c r="C12" s="26">
        <f>IF(C11&gt;0,C11*CONFIG!B9,0)</f>
        <v/>
      </c>
      <c r="D12" s="28" t="inlineStr"/>
    </row>
    <row r="13">
      <c r="A13" s="24" t="inlineStr">
        <is>
          <t>NET INCOME</t>
        </is>
      </c>
      <c r="B13" s="29">
        <f>B11-B12</f>
        <v/>
      </c>
      <c r="C13" s="25">
        <f>C11-C12</f>
        <v/>
      </c>
      <c r="D13" s="27">
        <f>IF(C13=0,0,(B13-C13)/C13)</f>
        <v/>
      </c>
    </row>
    <row r="15" ht="28" customHeight="1">
      <c r="A15" s="16" t="inlineStr">
        <is>
          <t xml:space="preserve">  MARGIN ANALYSIS</t>
        </is>
      </c>
      <c r="B15" s="17" t="n"/>
      <c r="C15" s="17" t="n"/>
      <c r="D15" s="17" t="n"/>
    </row>
    <row r="16" ht="28" customHeight="1">
      <c r="A16" s="24" t="inlineStr">
        <is>
          <t>Gross Margin %</t>
        </is>
      </c>
      <c r="B16" s="30">
        <f>IF(B5=0,0,B7/B5)</f>
        <v/>
      </c>
    </row>
    <row r="17" ht="28" customHeight="1">
      <c r="A17" s="24" t="inlineStr">
        <is>
          <t>Operating Margin %</t>
        </is>
      </c>
      <c r="B17" s="30">
        <f>IF(B5=0,0,B9/B5)</f>
        <v/>
      </c>
    </row>
    <row r="18" ht="28" customHeight="1">
      <c r="A18" s="24" t="inlineStr">
        <is>
          <t>Net Margin %</t>
        </is>
      </c>
      <c r="B18" s="30">
        <f>IF(B5=0,0,B13/B5)</f>
        <v/>
      </c>
    </row>
    <row r="19" ht="28" customHeight="1">
      <c r="A19" s="24" t="inlineStr">
        <is>
          <t>Prior Year Gross Margin</t>
        </is>
      </c>
      <c r="B19" s="30">
        <f>IF(C5=0,0,C7/C5)</f>
        <v/>
      </c>
    </row>
    <row r="20" ht="28" customHeight="1">
      <c r="A20" s="24" t="inlineStr">
        <is>
          <t>Prior Year Operating Margin</t>
        </is>
      </c>
      <c r="B20" s="30">
        <f>IF(C5=0,0,C9/C5)</f>
        <v/>
      </c>
    </row>
    <row r="21" ht="28" customHeight="1">
      <c r="A21" s="24" t="inlineStr">
        <is>
          <t>Prior Year Net Margin</t>
        </is>
      </c>
      <c r="B21" s="30">
        <f>IF(C5=0,0,C13/C5)</f>
        <v/>
      </c>
    </row>
    <row r="23" ht="28" customHeight="1">
      <c r="A23" s="16" t="inlineStr">
        <is>
          <t xml:space="preserve">  KEY RATIOS</t>
        </is>
      </c>
      <c r="B23" s="17" t="n"/>
      <c r="C23" s="17" t="n"/>
      <c r="D23" s="17" t="n"/>
    </row>
    <row r="24" ht="28" customHeight="1">
      <c r="A24" s="24" t="inlineStr">
        <is>
          <t>Revenue Growth (YoY)</t>
        </is>
      </c>
      <c r="B24" s="31">
        <f>D5</f>
        <v/>
      </c>
    </row>
    <row r="25" ht="28" customHeight="1">
      <c r="A25" s="24" t="inlineStr">
        <is>
          <t>ARR Growth (YoY)</t>
        </is>
      </c>
      <c r="B25" s="31">
        <f>IF(INPUT!C6=0,0,(INPUT!B6-INPUT!C6)/INPUT!C6)</f>
        <v/>
      </c>
    </row>
    <row r="26" ht="28" customHeight="1">
      <c r="A26" s="24" t="inlineStr">
        <is>
          <t>Current Ratio</t>
        </is>
      </c>
      <c r="B26" s="32">
        <f>IF(INPUT!B23=0,0,(INPUT!B20+INPUT!B21+INPUT!B22)/INPUT!B23)</f>
        <v/>
      </c>
    </row>
    <row r="27" ht="28" customHeight="1">
      <c r="A27" s="24" t="inlineStr">
        <is>
          <t>Quick Ratio</t>
        </is>
      </c>
      <c r="B27" s="32">
        <f>IF(INPUT!B23=0,0,(INPUT!B20+INPUT!B21)/INPUT!B23)</f>
        <v/>
      </c>
    </row>
    <row r="28" ht="28" customHeight="1">
      <c r="A28" s="24" t="inlineStr">
        <is>
          <t>Debt-to-Equity</t>
        </is>
      </c>
      <c r="B28" s="32">
        <f>IF(INPUT!B25=0,0,INPUT!B24/INPUT!B25)</f>
        <v/>
      </c>
    </row>
    <row r="29" ht="28" customHeight="1">
      <c r="A29" s="24" t="inlineStr">
        <is>
          <t>Revenue per Employee</t>
        </is>
      </c>
      <c r="B29" s="25">
        <f>IF(INPUT!B27=0,0,B5/INPUT!B27)</f>
        <v/>
      </c>
    </row>
    <row r="30" ht="28" customHeight="1">
      <c r="A30" s="24" t="inlineStr">
        <is>
          <t>Customer Growth (YoY)</t>
        </is>
      </c>
      <c r="B30" s="31">
        <f>IF(INPUT!C28=0,0,(INPUT!B28-INPUT!C28)/INPUT!C28)</f>
        <v/>
      </c>
    </row>
    <row r="31" ht="28" customHeight="1">
      <c r="A31" s="24" t="inlineStr">
        <is>
          <t>Revenue per Customer</t>
        </is>
      </c>
      <c r="B31" s="25">
        <f>IF(INPUT!B28=0,0,B5/INPUT!B28)</f>
        <v/>
      </c>
    </row>
    <row r="33" ht="28" customHeight="1">
      <c r="A33" s="33" t="inlineStr">
        <is>
          <t xml:space="preserve">  HEALTH INDICATORS</t>
        </is>
      </c>
      <c r="B33" s="34" t="n"/>
      <c r="C33" s="34" t="n"/>
      <c r="D33" s="34" t="n"/>
    </row>
    <row r="34" ht="28" customHeight="1">
      <c r="A34" s="24" t="inlineStr">
        <is>
          <t>Revenue Growth Status</t>
        </is>
      </c>
      <c r="B34" s="35">
        <f>IF(B24&gt;=CONFIG!B3,"ON TARGET",IF(B24&gt;=CONFIG!B3/2,"BEHIND","AT RISK"))</f>
        <v/>
      </c>
    </row>
    <row r="35" ht="28" customHeight="1">
      <c r="A35" s="24" t="inlineStr">
        <is>
          <t>Gross Margin Status</t>
        </is>
      </c>
      <c r="B35" s="35">
        <f>IF(B16&gt;=CONFIG!B4,"ON TARGET",IF(B16&gt;=CONFIG!B4*0.9,"WATCH","AT RISK"))</f>
        <v/>
      </c>
    </row>
    <row r="36" ht="28" customHeight="1">
      <c r="A36" s="24" t="inlineStr">
        <is>
          <t>Operating Margin Status</t>
        </is>
      </c>
      <c r="B36" s="35">
        <f>IF(B17&gt;=CONFIG!B5,"ON TARGET",IF(B17&gt;=0,"WATCH","AT RISK"))</f>
        <v/>
      </c>
    </row>
    <row r="37" ht="28" customHeight="1">
      <c r="A37" s="24" t="inlineStr">
        <is>
          <t>Liquidity Status</t>
        </is>
      </c>
      <c r="B37" s="35">
        <f>IF(B26&gt;=CONFIG!B7,"STRONG",IF(B26&gt;=1,"ADEQUATE","WEAK"))</f>
        <v/>
      </c>
    </row>
    <row r="38" ht="28" customHeight="1">
      <c r="A38" s="24" t="inlineStr">
        <is>
          <t>Leverage Status</t>
        </is>
      </c>
      <c r="B38" s="35">
        <f>IF(B28&lt;=CONFIG!B8,"HEALTHY",IF(B28&lt;=1,"MODERATE","HIGH RISK"))</f>
        <v/>
      </c>
    </row>
    <row r="39" ht="28" customHeight="1">
      <c r="A39" s="24" t="inlineStr">
        <is>
          <t>Profitability Status</t>
        </is>
      </c>
      <c r="B39" s="35">
        <f>IF(B13&gt;0,IF(B18&gt;=CONFIG!B6,"STRONG","IMPROVING"),"UNPROFITABLE")</f>
        <v/>
      </c>
    </row>
    <row r="41" ht="28" customHeight="1">
      <c r="A41" s="24" t="inlineStr">
        <is>
          <t>Positive Indicators</t>
        </is>
      </c>
      <c r="B41" s="36">
        <f>COUNTIF(B34:B39,"ON TARGET")+COUNTIF(B34:B39,"STRONG")+COUNTIF(B34:B39,"HEALTHY")</f>
        <v/>
      </c>
    </row>
    <row r="42" ht="28" customHeight="1">
      <c r="A42" s="24" t="inlineStr">
        <is>
          <t>Overall Financial Health</t>
        </is>
      </c>
      <c r="B42" s="35">
        <f>IF(B41&gt;=5,"EXCELLENT",IF(B41&gt;=3,"GOOD",IF(B41&gt;=2,"FAIR","NEEDS ATTENTION")))</f>
        <v/>
      </c>
    </row>
  </sheetData>
  <mergeCells count="5">
    <mergeCell ref="A1:D1"/>
    <mergeCell ref="A23:D23"/>
    <mergeCell ref="A3:D3"/>
    <mergeCell ref="A15:D15"/>
    <mergeCell ref="A33:D3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 fitToPage="1"/>
  </sheetPr>
  <dimension ref="A1:D39"/>
  <sheetViews>
    <sheetView showGridLines="0" zoomScale="110"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16" customWidth="1" min="3" max="3"/>
    <col width="14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7" t="inlineStr">
        <is>
          <t>ONE PAGE FINANCIAL SUMMARY</t>
        </is>
      </c>
      <c r="B1" s="2" t="n"/>
      <c r="C1" s="2" t="n"/>
      <c r="D1" s="2" t="n"/>
    </row>
    <row r="2" ht="24" customHeight="1">
      <c r="A2" s="3" t="inlineStr">
        <is>
          <t>Auto-Calculated  |  Print-Optimized</t>
        </is>
      </c>
      <c r="B2" s="4" t="n"/>
      <c r="C2" s="4" t="n"/>
      <c r="D2" s="4" t="n"/>
    </row>
    <row r="4" ht="28" customHeight="1">
      <c r="A4" s="16" t="inlineStr">
        <is>
          <t xml:space="preserve">  PROFIT &amp; LOSS</t>
        </is>
      </c>
      <c r="B4" s="17" t="n"/>
      <c r="C4" s="17" t="n"/>
      <c r="D4" s="17" t="n"/>
    </row>
    <row r="5" ht="32" customHeight="1">
      <c r="A5" s="15" t="inlineStr"/>
      <c r="B5" s="15" t="inlineStr">
        <is>
          <t>This Year</t>
        </is>
      </c>
      <c r="C5" s="15" t="inlineStr">
        <is>
          <t>Last Year</t>
        </is>
      </c>
      <c r="D5" s="15" t="inlineStr">
        <is>
          <t>YoY %</t>
        </is>
      </c>
    </row>
    <row r="6">
      <c r="A6" s="18" t="inlineStr">
        <is>
          <t>Total Revenue</t>
        </is>
      </c>
      <c r="B6" s="38">
        <f>LOGIC!B5</f>
        <v/>
      </c>
      <c r="C6" s="39">
        <f>LOGIC!C5</f>
        <v/>
      </c>
      <c r="D6" s="40">
        <f>LOGIC!D5</f>
        <v/>
      </c>
    </row>
    <row r="7">
      <c r="A7" s="18" t="inlineStr">
        <is>
          <t>COGS</t>
        </is>
      </c>
      <c r="B7" s="38">
        <f>LOGIC!B6</f>
        <v/>
      </c>
      <c r="C7" s="39">
        <f>LOGIC!C6</f>
        <v/>
      </c>
      <c r="D7" s="40">
        <f>LOGIC!D6</f>
        <v/>
      </c>
    </row>
    <row r="8">
      <c r="A8" s="18" t="inlineStr">
        <is>
          <t>Gross Profit</t>
        </is>
      </c>
      <c r="B8" s="38">
        <f>LOGIC!B7</f>
        <v/>
      </c>
      <c r="C8" s="39">
        <f>LOGIC!C7</f>
        <v/>
      </c>
      <c r="D8" s="40">
        <f>LOGIC!D7</f>
        <v/>
      </c>
    </row>
    <row r="9">
      <c r="A9" s="18" t="inlineStr">
        <is>
          <t>Operating Expenses</t>
        </is>
      </c>
      <c r="B9" s="38">
        <f>LOGIC!B8</f>
        <v/>
      </c>
      <c r="C9" s="39">
        <f>LOGIC!C8</f>
        <v/>
      </c>
      <c r="D9" s="40">
        <f>LOGIC!D8</f>
        <v/>
      </c>
    </row>
    <row r="10">
      <c r="A10" s="18" t="inlineStr">
        <is>
          <t>Operating Income</t>
        </is>
      </c>
      <c r="B10" s="38">
        <f>LOGIC!B9</f>
        <v/>
      </c>
      <c r="C10" s="39">
        <f>LOGIC!C9</f>
        <v/>
      </c>
      <c r="D10" s="40">
        <f>LOGIC!D9</f>
        <v/>
      </c>
    </row>
    <row r="11">
      <c r="A11" s="18" t="inlineStr">
        <is>
          <t>Net Income</t>
        </is>
      </c>
      <c r="B11" s="38">
        <f>LOGIC!B13</f>
        <v/>
      </c>
      <c r="C11" s="39">
        <f>LOGIC!C13</f>
        <v/>
      </c>
      <c r="D11" s="40">
        <f>LOGIC!D13</f>
        <v/>
      </c>
    </row>
    <row r="13" ht="28" customHeight="1">
      <c r="A13" s="41" t="inlineStr">
        <is>
          <t xml:space="preserve">  MARGINS</t>
        </is>
      </c>
      <c r="B13" s="42" t="n"/>
      <c r="C13" s="42" t="n"/>
      <c r="D13" s="42" t="n"/>
    </row>
    <row r="14" ht="32" customHeight="1">
      <c r="A14" s="15" t="inlineStr">
        <is>
          <t>Margin</t>
        </is>
      </c>
      <c r="B14" s="15" t="inlineStr">
        <is>
          <t>This Year</t>
        </is>
      </c>
      <c r="C14" s="15" t="inlineStr">
        <is>
          <t>Last Year</t>
        </is>
      </c>
      <c r="D14" s="15" t="inlineStr">
        <is>
          <t>Target</t>
        </is>
      </c>
    </row>
    <row r="15">
      <c r="A15" s="18" t="inlineStr">
        <is>
          <t>Gross Margin</t>
        </is>
      </c>
      <c r="B15" s="43">
        <f>LOGIC!B16</f>
        <v/>
      </c>
      <c r="C15" s="44">
        <f>LOGIC!B19</f>
        <v/>
      </c>
      <c r="D15" s="44">
        <f>CONFIG!B4</f>
        <v/>
      </c>
    </row>
    <row r="16">
      <c r="A16" s="18" t="inlineStr">
        <is>
          <t>Operating Margin</t>
        </is>
      </c>
      <c r="B16" s="43">
        <f>LOGIC!B17</f>
        <v/>
      </c>
      <c r="C16" s="44">
        <f>LOGIC!B20</f>
        <v/>
      </c>
      <c r="D16" s="44">
        <f>CONFIG!B5</f>
        <v/>
      </c>
    </row>
    <row r="17">
      <c r="A17" s="18" t="inlineStr">
        <is>
          <t>Net Margin</t>
        </is>
      </c>
      <c r="B17" s="43">
        <f>LOGIC!B18</f>
        <v/>
      </c>
      <c r="C17" s="44">
        <f>LOGIC!B21</f>
        <v/>
      </c>
      <c r="D17" s="44">
        <f>CONFIG!B6</f>
        <v/>
      </c>
    </row>
    <row r="19" ht="28" customHeight="1">
      <c r="A19" s="33" t="inlineStr">
        <is>
          <t xml:space="preserve">  KEY RATIOS &amp; METRICS</t>
        </is>
      </c>
      <c r="B19" s="34" t="n"/>
      <c r="C19" s="34" t="n"/>
      <c r="D19" s="34" t="n"/>
    </row>
    <row r="20" ht="32" customHeight="1">
      <c r="A20" s="15" t="inlineStr">
        <is>
          <t>Ratio</t>
        </is>
      </c>
      <c r="B20" s="15" t="inlineStr">
        <is>
          <t>Value</t>
        </is>
      </c>
      <c r="C20" s="15" t="inlineStr">
        <is>
          <t>Target</t>
        </is>
      </c>
      <c r="D20" s="15" t="inlineStr">
        <is>
          <t>Status</t>
        </is>
      </c>
    </row>
    <row r="21">
      <c r="A21" s="18" t="inlineStr">
        <is>
          <t>Revenue Growth</t>
        </is>
      </c>
      <c r="B21" s="45">
        <f>LOGIC!B24</f>
        <v/>
      </c>
      <c r="C21" s="46">
        <f>CONFIG!B3</f>
        <v/>
      </c>
      <c r="D21" s="47">
        <f>LOGIC!B34</f>
        <v/>
      </c>
    </row>
    <row r="22">
      <c r="A22" s="18" t="inlineStr">
        <is>
          <t>ARR Growth</t>
        </is>
      </c>
      <c r="B22" s="45">
        <f>LOGIC!B25</f>
        <v/>
      </c>
      <c r="C22" s="48" t="inlineStr"/>
      <c r="D22" s="48" t="inlineStr"/>
    </row>
    <row r="23">
      <c r="A23" s="18" t="inlineStr">
        <is>
          <t>Current Ratio</t>
        </is>
      </c>
      <c r="B23" s="49">
        <f>LOGIC!B26</f>
        <v/>
      </c>
      <c r="C23" s="50">
        <f>CONFIG!B7</f>
        <v/>
      </c>
      <c r="D23" s="47">
        <f>LOGIC!B37</f>
        <v/>
      </c>
    </row>
    <row r="24">
      <c r="A24" s="18" t="inlineStr">
        <is>
          <t>Debt-to-Equity</t>
        </is>
      </c>
      <c r="B24" s="49">
        <f>LOGIC!B28</f>
        <v/>
      </c>
      <c r="C24" s="50">
        <f>CONFIG!B8</f>
        <v/>
      </c>
      <c r="D24" s="47">
        <f>LOGIC!B38</f>
        <v/>
      </c>
    </row>
    <row r="25">
      <c r="A25" s="18" t="inlineStr">
        <is>
          <t>Rev per Employee</t>
        </is>
      </c>
      <c r="B25" s="38">
        <f>LOGIC!B29</f>
        <v/>
      </c>
      <c r="C25" s="48" t="inlineStr"/>
      <c r="D25" s="48" t="inlineStr"/>
    </row>
    <row r="26">
      <c r="A26" s="18" t="inlineStr">
        <is>
          <t>Customer Growth</t>
        </is>
      </c>
      <c r="B26" s="45">
        <f>LOGIC!B30</f>
        <v/>
      </c>
      <c r="C26" s="48" t="inlineStr"/>
      <c r="D26" s="48" t="inlineStr"/>
    </row>
    <row r="28" ht="28" customHeight="1">
      <c r="A28" s="51" t="inlineStr">
        <is>
          <t xml:space="preserve">  FINANCIAL HEALTH INDICATORS</t>
        </is>
      </c>
      <c r="B28" s="52" t="n"/>
      <c r="C28" s="52" t="n"/>
      <c r="D28" s="52" t="n"/>
    </row>
    <row r="29" ht="32" customHeight="1">
      <c r="A29" s="15" t="inlineStr">
        <is>
          <t>Area</t>
        </is>
      </c>
      <c r="B29" s="15" t="inlineStr">
        <is>
          <t>Status</t>
        </is>
      </c>
      <c r="C29" s="15" t="inlineStr"/>
      <c r="D29" s="15" t="inlineStr"/>
    </row>
    <row r="30">
      <c r="A30" s="18" t="inlineStr">
        <is>
          <t>Revenue Growth</t>
        </is>
      </c>
      <c r="B30" s="47">
        <f>LOGIC!B34</f>
        <v/>
      </c>
      <c r="C30" s="48" t="inlineStr"/>
      <c r="D30" s="48" t="inlineStr"/>
    </row>
    <row r="31">
      <c r="A31" s="18" t="inlineStr">
        <is>
          <t>Gross Margin</t>
        </is>
      </c>
      <c r="B31" s="47">
        <f>LOGIC!B35</f>
        <v/>
      </c>
      <c r="C31" s="48" t="inlineStr"/>
      <c r="D31" s="48" t="inlineStr"/>
    </row>
    <row r="32">
      <c r="A32" s="18" t="inlineStr">
        <is>
          <t>Operating Margin</t>
        </is>
      </c>
      <c r="B32" s="47">
        <f>LOGIC!B36</f>
        <v/>
      </c>
      <c r="C32" s="48" t="inlineStr"/>
      <c r="D32" s="48" t="inlineStr"/>
    </row>
    <row r="33">
      <c r="A33" s="18" t="inlineStr">
        <is>
          <t>Liquidity</t>
        </is>
      </c>
      <c r="B33" s="47">
        <f>LOGIC!B37</f>
        <v/>
      </c>
      <c r="C33" s="48" t="inlineStr"/>
      <c r="D33" s="48" t="inlineStr"/>
    </row>
    <row r="34">
      <c r="A34" s="18" t="inlineStr">
        <is>
          <t>Leverage</t>
        </is>
      </c>
      <c r="B34" s="47">
        <f>LOGIC!B38</f>
        <v/>
      </c>
      <c r="C34" s="48" t="inlineStr"/>
      <c r="D34" s="48" t="inlineStr"/>
    </row>
    <row r="35">
      <c r="A35" s="18" t="inlineStr">
        <is>
          <t>Profitability</t>
        </is>
      </c>
      <c r="B35" s="47">
        <f>LOGIC!B39</f>
        <v/>
      </c>
      <c r="C35" s="48" t="inlineStr"/>
      <c r="D35" s="48" t="inlineStr"/>
    </row>
    <row r="37" ht="32" customHeight="1">
      <c r="A37" s="18" t="inlineStr">
        <is>
          <t>OVERALL HEALTH</t>
        </is>
      </c>
      <c r="B37" s="53">
        <f>LOGIC!B42</f>
        <v/>
      </c>
    </row>
    <row r="39" ht="24" customHeight="1">
      <c r="A39" s="54" t="inlineStr">
        <is>
          <t>RangeLead.com  |  Premium B2B Lead Data  |  Free Download — rangelead.com/free-tools</t>
        </is>
      </c>
    </row>
  </sheetData>
  <mergeCells count="7">
    <mergeCell ref="A1:D1"/>
    <mergeCell ref="A4:D4"/>
    <mergeCell ref="A39:D39"/>
    <mergeCell ref="A19:D19"/>
    <mergeCell ref="A2:D2"/>
    <mergeCell ref="A28:D28"/>
    <mergeCell ref="A13:D13"/>
  </mergeCells>
  <conditionalFormatting sqref="D6:D11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B15">
    <cfRule type="cellIs" priority="3" operator="greaterThanOrEqual" dxfId="0">
      <formula>0.65</formula>
    </cfRule>
    <cfRule type="cellIs" priority="4" operator="between" dxfId="2">
      <formula>0.5</formula>
      <formula>0.649</formula>
    </cfRule>
    <cfRule type="cellIs" priority="5" operator="lessThan" dxfId="1">
      <formula>0.5</formula>
    </cfRule>
  </conditionalFormatting>
  <conditionalFormatting sqref="B16">
    <cfRule type="cellIs" priority="6" operator="greaterThanOrEqual" dxfId="0">
      <formula>0.15</formula>
    </cfRule>
    <cfRule type="cellIs" priority="7" operator="between" dxfId="2">
      <formula>0.05</formula>
      <formula>0.149</formula>
    </cfRule>
    <cfRule type="cellIs" priority="8" operator="lessThan" dxfId="1">
      <formula>0.05</formula>
    </cfRule>
  </conditionalFormatting>
  <conditionalFormatting sqref="B17">
    <cfRule type="cellIs" priority="9" operator="greaterThanOrEqual" dxfId="0">
      <formula>0.1</formula>
    </cfRule>
    <cfRule type="cellIs" priority="10" operator="between" dxfId="2">
      <formula>0.0</formula>
      <formula>0.099</formula>
    </cfRule>
    <cfRule type="cellIs" priority="11" operator="lessThan" dxfId="1">
      <formula>0.0</formula>
    </cfRule>
  </conditionalFormatting>
  <conditionalFormatting sqref="D21:D26">
    <cfRule type="cellIs" priority="12" operator="equal" dxfId="0">
      <formula>"ON TARGET"</formula>
    </cfRule>
    <cfRule type="cellIs" priority="13" operator="equal" dxfId="0">
      <formula>"STRONG"</formula>
    </cfRule>
    <cfRule type="cellIs" priority="14" operator="equal" dxfId="0">
      <formula>"HEALTHY"</formula>
    </cfRule>
    <cfRule type="cellIs" priority="15" operator="equal" dxfId="2">
      <formula>"WATCH"</formula>
    </cfRule>
    <cfRule type="cellIs" priority="16" operator="equal" dxfId="2">
      <formula>"BEHIND"</formula>
    </cfRule>
    <cfRule type="cellIs" priority="17" operator="equal" dxfId="2">
      <formula>"ADEQUATE"</formula>
    </cfRule>
    <cfRule type="cellIs" priority="18" operator="equal" dxfId="2">
      <formula>"MODERATE"</formula>
    </cfRule>
    <cfRule type="cellIs" priority="19" operator="equal" dxfId="1">
      <formula>"AT RISK"</formula>
    </cfRule>
    <cfRule type="cellIs" priority="20" operator="equal" dxfId="1">
      <formula>"WEAK"</formula>
    </cfRule>
    <cfRule type="cellIs" priority="21" operator="equal" dxfId="1">
      <formula>"HIGH RISK"</formula>
    </cfRule>
  </conditionalFormatting>
  <conditionalFormatting sqref="B30:B35">
    <cfRule type="cellIs" priority="22" operator="equal" dxfId="0">
      <formula>"ON TARGET"</formula>
    </cfRule>
    <cfRule type="cellIs" priority="23" operator="equal" dxfId="0">
      <formula>"STRONG"</formula>
    </cfRule>
    <cfRule type="cellIs" priority="24" operator="equal" dxfId="0">
      <formula>"HEALTHY"</formula>
    </cfRule>
    <cfRule type="cellIs" priority="25" operator="equal" dxfId="0">
      <formula>"IMPROVING"</formula>
    </cfRule>
    <cfRule type="cellIs" priority="26" operator="equal" dxfId="2">
      <formula>"WATCH"</formula>
    </cfRule>
    <cfRule type="cellIs" priority="27" operator="equal" dxfId="2">
      <formula>"BEHIND"</formula>
    </cfRule>
    <cfRule type="cellIs" priority="28" operator="equal" dxfId="2">
      <formula>"ADEQUATE"</formula>
    </cfRule>
    <cfRule type="cellIs" priority="29" operator="equal" dxfId="2">
      <formula>"MODERATE"</formula>
    </cfRule>
    <cfRule type="cellIs" priority="30" operator="equal" dxfId="1">
      <formula>"AT RISK"</formula>
    </cfRule>
    <cfRule type="cellIs" priority="31" operator="equal" dxfId="1">
      <formula>"WEAK"</formula>
    </cfRule>
    <cfRule type="cellIs" priority="32" operator="equal" dxfId="1">
      <formula>"HIGH RISK"</formula>
    </cfRule>
    <cfRule type="cellIs" priority="33" operator="equal" dxfId="1">
      <formula>"UNPROFITABLE"</formula>
    </cfRule>
    <cfRule type="cellIs" priority="34" operator="equal" dxfId="1">
      <formula>"NEEDS ATTENTION"</formula>
    </cfRule>
  </conditionalFormatting>
  <conditionalFormatting sqref="B37">
    <cfRule type="cellIs" priority="35" operator="equal" dxfId="0">
      <formula>"EXCELLENT"</formula>
    </cfRule>
    <cfRule type="cellIs" priority="36" operator="equal" dxfId="0">
      <formula>"GOOD"</formula>
    </cfRule>
    <cfRule type="cellIs" priority="37" operator="equal" dxfId="2">
      <formula>"FAIR"</formula>
    </cfRule>
    <cfRule type="cellIs" priority="38" operator="equal" dxfId="1">
      <formula>"NEEDS ATTENTION"</formula>
    </cfRule>
  </conditionalFormatting>
  <pageMargins left="0.75" right="0.75" top="1" bottom="1" header="0.5" footer="0.5"/>
  <pageSetup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2026-02-10T15:45:39Z</dcterms:created>
  <dcterms:modified xmlns:dcterms="http://purl.org/dc/terms/" xmlns:xsi="http://www.w3.org/2001/XMLSchema-instance" xsi:type="dcterms:W3CDTF">2026-02-10T15:45:39Z</dcterms:modified>
</cp:coreProperties>
</file>