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0.0"/>
    <numFmt numFmtId="166" formatCode="&quot;$&quot;#,##0"/>
    <numFmt numFmtId="167" formatCode="#,##0&quot;/100&quot;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6"/>
    </font>
    <font>
      <name val="Aptos"/>
      <b val="1"/>
      <color rgb="000F1B2D"/>
      <sz val="13"/>
    </font>
  </fonts>
  <fills count="12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164" fontId="7" fillId="5" borderId="1" applyAlignment="1" pivotButton="0" quotePrefix="0" xfId="0">
      <alignment horizontal="center" vertical="center"/>
    </xf>
    <xf numFmtId="165" fontId="7" fillId="5" borderId="1" applyAlignment="1" pivotButton="0" quotePrefix="0" xfId="0">
      <alignment horizontal="center" vertical="center"/>
    </xf>
    <xf numFmtId="166" fontId="7" fillId="5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left" vertical="center"/>
    </xf>
    <xf numFmtId="166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6" fillId="10" borderId="1" applyAlignment="1" pivotButton="0" quotePrefix="0" xfId="0">
      <alignment horizontal="left" vertical="center"/>
    </xf>
    <xf numFmtId="164" fontId="7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11" fillId="2" borderId="0" applyAlignment="1" pivotButton="0" quotePrefix="0" xfId="0">
      <alignment horizontal="center" vertical="center"/>
    </xf>
    <xf numFmtId="167" fontId="12" fillId="11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3" fontId="13" fillId="11" borderId="1" applyAlignment="1" pivotButton="0" quotePrefix="0" xfId="0">
      <alignment horizontal="center" vertical="center"/>
    </xf>
    <xf numFmtId="3" fontId="10" fillId="7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9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66" fontId="7" fillId="7" borderId="1" applyAlignment="1" pivotButton="0" quotePrefix="0" xfId="0">
      <alignment horizontal="center" vertical="center"/>
    </xf>
    <xf numFmtId="166" fontId="10" fillId="7" borderId="1" applyAlignment="1" pivotButton="0" quotePrefix="0" xfId="0">
      <alignment horizontal="center" vertical="center"/>
    </xf>
    <xf numFmtId="164" fontId="10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8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EXECUTIVE - BUSINESS KPI DASHBOARD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Executive-level KPI scorecard with traffic-light indicators, trend analysis, and composite business health score. Designed for board-level reporting.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Key business metrics: revenue, profit, growth rate</t>
        </is>
      </c>
    </row>
    <row r="9" ht="22" customHeight="1">
      <c r="A9" s="6" t="inlineStr">
        <is>
          <t xml:space="preserve">  • Customer metrics: total customers, NPS, churn rate</t>
        </is>
      </c>
    </row>
    <row r="10" ht="22" customHeight="1">
      <c r="A10" s="6" t="inlineStr">
        <is>
          <t xml:space="preserve">  • Operational metrics: employee count, ARR, CAC, LTV</t>
        </is>
      </c>
    </row>
    <row r="11" ht="22" customHeight="1">
      <c r="A11" s="6" t="inlineStr">
        <is>
          <t xml:space="preserve">  • Quarter-over-quarter actuals (4 quarters)</t>
        </is>
      </c>
    </row>
    <row r="13">
      <c r="A13" s="5" t="inlineStr">
        <is>
          <t>OUTPUTS (OUTPUT sheet)</t>
        </is>
      </c>
    </row>
    <row r="14" ht="22" customHeight="1">
      <c r="A14" s="6" t="inlineStr">
        <is>
          <t xml:space="preserve">  • KPI scorecard with traffic-light status</t>
        </is>
      </c>
    </row>
    <row r="15" ht="22" customHeight="1">
      <c r="A15" s="6" t="inlineStr">
        <is>
          <t xml:space="preserve">  • Trend indicators (improving/declining/stable)</t>
        </is>
      </c>
    </row>
    <row r="16" ht="22" customHeight="1">
      <c r="A16" s="6" t="inlineStr">
        <is>
          <t xml:space="preserve">  • Composite business health score</t>
        </is>
      </c>
    </row>
    <row r="17" ht="22" customHeight="1">
      <c r="A17" s="6" t="inlineStr">
        <is>
          <t xml:space="preserve">  • Executive summary with key highlights</t>
        </is>
      </c>
    </row>
    <row r="18" ht="22" customHeight="1">
      <c r="A18" s="6" t="inlineStr">
        <is>
          <t xml:space="preserve">  • Quarter-over-quarter comparison</t>
        </is>
      </c>
    </row>
    <row r="20">
      <c r="A20" s="5" t="inlineStr">
        <is>
          <t>DO NOT EDIT</t>
        </is>
      </c>
    </row>
    <row r="21" ht="22" customHeight="1">
      <c r="A21" s="6" t="inlineStr">
        <is>
          <t xml:space="preserve">  • LOGIC sheet — contains all calculations</t>
        </is>
      </c>
    </row>
    <row r="22" ht="22" customHeight="1">
      <c r="A22" s="6" t="inlineStr">
        <is>
          <t xml:space="preserve">  • OUTPUT sheet — displays results from LOGIC</t>
        </is>
      </c>
    </row>
    <row r="23" ht="22" customHeight="1">
      <c r="A23" s="6" t="inlineStr">
        <is>
          <t xml:space="preserve">  • CONFIG sheet — contains constants and rates</t>
        </is>
      </c>
    </row>
    <row r="25">
      <c r="A25" s="5" t="inlineStr">
        <is>
          <t>HOW TO USE</t>
        </is>
      </c>
    </row>
    <row r="26" ht="22" customHeight="1">
      <c r="A26" s="6" t="inlineStr">
        <is>
          <t xml:space="preserve">  • Go to the INPUT sheet and fill in the yellow-highlighted cells</t>
        </is>
      </c>
    </row>
    <row r="27" ht="22" customHeight="1">
      <c r="A27" s="6" t="inlineStr">
        <is>
          <t xml:space="preserve">  • Results auto-calculate instantly on the OUTPUT sheet</t>
        </is>
      </c>
    </row>
    <row r="28" ht="22" customHeight="1">
      <c r="A28" s="6" t="inlineStr">
        <is>
          <t xml:space="preserve">  • Adjust CONFIG values only if you understand the assumptions</t>
        </is>
      </c>
    </row>
  </sheetData>
  <mergeCells count="18">
    <mergeCell ref="A26:B26"/>
    <mergeCell ref="A21:B21"/>
    <mergeCell ref="A2:B2"/>
    <mergeCell ref="A16:B16"/>
    <mergeCell ref="A15:B15"/>
    <mergeCell ref="A11:B11"/>
    <mergeCell ref="A10:B10"/>
    <mergeCell ref="A5:B5"/>
    <mergeCell ref="A23:B23"/>
    <mergeCell ref="A27:B27"/>
    <mergeCell ref="A28:B28"/>
    <mergeCell ref="A14:B14"/>
    <mergeCell ref="A1:B1"/>
    <mergeCell ref="A17:B17"/>
    <mergeCell ref="A9:B9"/>
    <mergeCell ref="A18:B18"/>
    <mergeCell ref="A8:B8"/>
    <mergeCell ref="A22:B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- KPI Targets</t>
        </is>
      </c>
      <c r="B1" s="8" t="n"/>
      <c r="C1" s="8" t="n"/>
    </row>
    <row r="3" ht="26" customHeight="1">
      <c r="A3" s="9" t="inlineStr">
        <is>
          <t>Target Revenue Growth %</t>
        </is>
      </c>
      <c r="B3" s="10" t="n">
        <v>0.2</v>
      </c>
      <c r="C3" s="11" t="inlineStr">
        <is>
          <t>Annual revenue growth target</t>
        </is>
      </c>
    </row>
    <row r="4" ht="26" customHeight="1">
      <c r="A4" s="9" t="inlineStr">
        <is>
          <t>Target Gross Margin %</t>
        </is>
      </c>
      <c r="B4" s="10" t="n">
        <v>0.65</v>
      </c>
      <c r="C4" s="11" t="inlineStr">
        <is>
          <t>Minimum gross margin</t>
        </is>
      </c>
    </row>
    <row r="5" ht="26" customHeight="1">
      <c r="A5" s="9" t="inlineStr">
        <is>
          <t>Target Operating Margin %</t>
        </is>
      </c>
      <c r="B5" s="10" t="n">
        <v>0.2</v>
      </c>
      <c r="C5" s="11" t="inlineStr">
        <is>
          <t>Minimum operating margin</t>
        </is>
      </c>
    </row>
    <row r="6" ht="26" customHeight="1">
      <c r="A6" s="9" t="inlineStr">
        <is>
          <t>Target NPS Score</t>
        </is>
      </c>
      <c r="B6" s="12" t="n">
        <v>50</v>
      </c>
      <c r="C6" s="11" t="inlineStr">
        <is>
          <t>Minimum Net Promoter Score</t>
        </is>
      </c>
    </row>
    <row r="7" ht="26" customHeight="1">
      <c r="A7" s="9" t="inlineStr">
        <is>
          <t>Target Churn Rate %</t>
        </is>
      </c>
      <c r="B7" s="13" t="n">
        <v>0.05</v>
      </c>
      <c r="C7" s="11" t="inlineStr">
        <is>
          <t>Maximum acceptable churn</t>
        </is>
      </c>
    </row>
    <row r="8" ht="26" customHeight="1">
      <c r="A8" s="9" t="inlineStr">
        <is>
          <t>Target LTV/CAC Ratio</t>
        </is>
      </c>
      <c r="B8" s="14" t="n">
        <v>3</v>
      </c>
      <c r="C8" s="11" t="inlineStr">
        <is>
          <t>Minimum LTV to CAC ratio</t>
        </is>
      </c>
    </row>
    <row r="9" ht="26" customHeight="1">
      <c r="A9" s="9" t="inlineStr">
        <is>
          <t>Target Revenue per Employee</t>
        </is>
      </c>
      <c r="B9" s="15" t="n">
        <v>200000</v>
      </c>
      <c r="C9" s="11" t="inlineStr">
        <is>
          <t>Revenue efficiency target</t>
        </is>
      </c>
    </row>
    <row r="10" ht="26" customHeight="1">
      <c r="A10" s="9" t="inlineStr">
        <is>
          <t>Target ARR Growth %</t>
        </is>
      </c>
      <c r="B10" s="10" t="n">
        <v>0.25</v>
      </c>
      <c r="C10" s="11" t="inlineStr">
        <is>
          <t>Annual recurring revenue growth</t>
        </is>
      </c>
    </row>
    <row r="12" ht="28" customHeight="1">
      <c r="A12" s="16" t="inlineStr">
        <is>
          <t xml:space="preserve">  COMPOSITE SCORE WEIGHTS</t>
        </is>
      </c>
      <c r="B12" s="17" t="n"/>
      <c r="C12" s="17" t="n"/>
    </row>
    <row r="13" ht="26" customHeight="1">
      <c r="A13" s="9" t="inlineStr">
        <is>
          <t>Revenue Growth Weight</t>
        </is>
      </c>
      <c r="B13" s="10" t="n">
        <v>0.2</v>
      </c>
      <c r="C13" s="11" t="inlineStr">
        <is>
          <t>Weight in composite score</t>
        </is>
      </c>
    </row>
    <row r="14" ht="26" customHeight="1">
      <c r="A14" s="9" t="inlineStr">
        <is>
          <t>Margin Weight</t>
        </is>
      </c>
      <c r="B14" s="10" t="n">
        <v>0.15</v>
      </c>
      <c r="C14" s="11" t="inlineStr">
        <is>
          <t>Weight in composite score</t>
        </is>
      </c>
    </row>
    <row r="15" ht="26" customHeight="1">
      <c r="A15" s="9" t="inlineStr">
        <is>
          <t>NPS Weight</t>
        </is>
      </c>
      <c r="B15" s="10" t="n">
        <v>0.15</v>
      </c>
      <c r="C15" s="11" t="inlineStr">
        <is>
          <t>Weight in composite score</t>
        </is>
      </c>
    </row>
    <row r="16" ht="26" customHeight="1">
      <c r="A16" s="9" t="inlineStr">
        <is>
          <t>Churn Weight</t>
        </is>
      </c>
      <c r="B16" s="10" t="n">
        <v>0.15</v>
      </c>
      <c r="C16" s="11" t="inlineStr">
        <is>
          <t>Weight in composite score</t>
        </is>
      </c>
    </row>
    <row r="17" ht="26" customHeight="1">
      <c r="A17" s="9" t="inlineStr">
        <is>
          <t>LTV/CAC Weight</t>
        </is>
      </c>
      <c r="B17" s="10" t="n">
        <v>0.15</v>
      </c>
      <c r="C17" s="11" t="inlineStr">
        <is>
          <t>Weight in composite score</t>
        </is>
      </c>
    </row>
    <row r="18" ht="26" customHeight="1">
      <c r="A18" s="9" t="inlineStr">
        <is>
          <t>Efficiency Weight</t>
        </is>
      </c>
      <c r="B18" s="10" t="n">
        <v>0.1</v>
      </c>
      <c r="C18" s="11" t="inlineStr">
        <is>
          <t>Weight in composite score</t>
        </is>
      </c>
    </row>
    <row r="19" ht="26" customHeight="1">
      <c r="A19" s="9" t="inlineStr">
        <is>
          <t>ARR Growth Weight</t>
        </is>
      </c>
      <c r="B19" s="10" t="n">
        <v>0.1</v>
      </c>
      <c r="C19" s="11" t="inlineStr">
        <is>
          <t>Weight in composite score</t>
        </is>
      </c>
    </row>
  </sheetData>
  <mergeCells count="2">
    <mergeCell ref="A1:C1"/>
    <mergeCell ref="A12:C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F19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  <col width="16" customWidth="1" min="5" max="5"/>
    <col width="18" customWidth="1" min="6" max="6"/>
    <col width="16" customWidth="1" min="7" max="7"/>
    <col width="16" customWidth="1" min="8" max="8"/>
  </cols>
  <sheetData>
    <row r="1" ht="28" customHeight="1">
      <c r="A1" s="18" t="inlineStr">
        <is>
          <t xml:space="preserve">  KPI INPUTS - Enter data in yellow cells</t>
        </is>
      </c>
      <c r="B1" s="19" t="n"/>
      <c r="C1" s="19" t="n"/>
      <c r="D1" s="19" t="n"/>
      <c r="E1" s="19" t="n"/>
      <c r="F1" s="19" t="n"/>
    </row>
    <row r="3" ht="32" customHeight="1">
      <c r="A3" s="20" t="inlineStr">
        <is>
          <t>KPI</t>
        </is>
      </c>
      <c r="B3" s="20" t="inlineStr">
        <is>
          <t>Q1 Actual</t>
        </is>
      </c>
      <c r="C3" s="20" t="inlineStr">
        <is>
          <t>Q2 Actual</t>
        </is>
      </c>
      <c r="D3" s="20" t="inlineStr">
        <is>
          <t>Q3 Actual</t>
        </is>
      </c>
      <c r="E3" s="20" t="inlineStr">
        <is>
          <t>Q4 Actual</t>
        </is>
      </c>
      <c r="F3" s="20" t="inlineStr">
        <is>
          <t>Prior Year</t>
        </is>
      </c>
    </row>
    <row r="4" ht="28" customHeight="1">
      <c r="A4" s="16" t="inlineStr">
        <is>
          <t xml:space="preserve">  FINANCIAL KPIS</t>
        </is>
      </c>
      <c r="B4" s="17" t="n"/>
      <c r="C4" s="17" t="n"/>
      <c r="D4" s="17" t="n"/>
      <c r="E4" s="17" t="n"/>
      <c r="F4" s="17" t="n"/>
    </row>
    <row r="5">
      <c r="A5" s="21" t="inlineStr">
        <is>
          <t>Revenue</t>
        </is>
      </c>
      <c r="B5" s="22" t="n">
        <v>750000</v>
      </c>
      <c r="C5" s="22" t="n">
        <v>820000</v>
      </c>
      <c r="D5" s="22" t="n">
        <v>880000</v>
      </c>
      <c r="E5" s="22" t="n">
        <v>950000</v>
      </c>
      <c r="F5" s="22" t="n">
        <v>2800000</v>
      </c>
    </row>
    <row r="6">
      <c r="A6" s="21" t="inlineStr">
        <is>
          <t>COGS</t>
        </is>
      </c>
      <c r="B6" s="22" t="n">
        <v>262500</v>
      </c>
      <c r="C6" s="22" t="n">
        <v>278800</v>
      </c>
      <c r="D6" s="22" t="n">
        <v>299200</v>
      </c>
      <c r="E6" s="22" t="n">
        <v>323000</v>
      </c>
      <c r="F6" s="22" t="n">
        <v>980000</v>
      </c>
    </row>
    <row r="7">
      <c r="A7" s="21" t="inlineStr">
        <is>
          <t>Operating Expenses</t>
        </is>
      </c>
      <c r="B7" s="22" t="n">
        <v>375000</v>
      </c>
      <c r="C7" s="22" t="n">
        <v>394000</v>
      </c>
      <c r="D7" s="22" t="n">
        <v>413000</v>
      </c>
      <c r="E7" s="22" t="n">
        <v>432000</v>
      </c>
      <c r="F7" s="22" t="n">
        <v>1400000</v>
      </c>
    </row>
    <row r="8">
      <c r="A8" s="21" t="inlineStr">
        <is>
          <t>Net Profit</t>
        </is>
      </c>
      <c r="B8" s="22" t="n">
        <v>112500</v>
      </c>
      <c r="C8" s="22" t="n">
        <v>147200</v>
      </c>
      <c r="D8" s="22" t="n">
        <v>167800</v>
      </c>
      <c r="E8" s="22" t="n">
        <v>195000</v>
      </c>
      <c r="F8" s="22" t="n">
        <v>420000</v>
      </c>
    </row>
    <row r="9">
      <c r="A9" s="21" t="inlineStr">
        <is>
          <t>ARR</t>
        </is>
      </c>
      <c r="B9" s="22" t="n">
        <v>2800000</v>
      </c>
      <c r="C9" s="22" t="n">
        <v>3050000</v>
      </c>
      <c r="D9" s="22" t="n">
        <v>3300000</v>
      </c>
      <c r="E9" s="22" t="n">
        <v>3600000</v>
      </c>
      <c r="F9" s="22" t="n">
        <v>2400000</v>
      </c>
    </row>
    <row r="10" ht="28" customHeight="1">
      <c r="A10" s="16" t="inlineStr">
        <is>
          <t xml:space="preserve">  CUSTOMER KPIS</t>
        </is>
      </c>
      <c r="B10" s="17" t="n"/>
      <c r="C10" s="17" t="n"/>
      <c r="D10" s="17" t="n"/>
      <c r="E10" s="17" t="n"/>
      <c r="F10" s="17" t="n"/>
    </row>
    <row r="11">
      <c r="A11" s="21" t="inlineStr">
        <is>
          <t>Total Customers</t>
        </is>
      </c>
      <c r="B11" s="23" t="n">
        <v>450</v>
      </c>
      <c r="C11" s="23" t="n">
        <v>485</v>
      </c>
      <c r="D11" s="23" t="n">
        <v>520</v>
      </c>
      <c r="E11" s="23" t="n">
        <v>560</v>
      </c>
      <c r="F11" s="23" t="n">
        <v>380</v>
      </c>
    </row>
    <row r="12">
      <c r="A12" s="21" t="inlineStr">
        <is>
          <t>NPS Score</t>
        </is>
      </c>
      <c r="B12" s="23" t="n">
        <v>42</v>
      </c>
      <c r="C12" s="23" t="n">
        <v>45</v>
      </c>
      <c r="D12" s="23" t="n">
        <v>48</v>
      </c>
      <c r="E12" s="23" t="n">
        <v>52</v>
      </c>
      <c r="F12" s="23" t="n">
        <v>38</v>
      </c>
    </row>
    <row r="13">
      <c r="A13" s="21" t="inlineStr">
        <is>
          <t>Monthly Churn Rate</t>
        </is>
      </c>
      <c r="B13" s="24" t="n">
        <v>0.04</v>
      </c>
      <c r="C13" s="24" t="n">
        <v>0.038</v>
      </c>
      <c r="D13" s="24" t="n">
        <v>0.035</v>
      </c>
      <c r="E13" s="24" t="n">
        <v>0.032</v>
      </c>
      <c r="F13" s="24" t="n">
        <v>0.055</v>
      </c>
    </row>
    <row r="14">
      <c r="A14" s="21" t="inlineStr">
        <is>
          <t>Customer Acq Cost (CAC)</t>
        </is>
      </c>
      <c r="B14" s="22" t="n">
        <v>1200</v>
      </c>
      <c r="C14" s="22" t="n">
        <v>1150</v>
      </c>
      <c r="D14" s="22" t="n">
        <v>1100</v>
      </c>
      <c r="E14" s="22" t="n">
        <v>1050</v>
      </c>
      <c r="F14" s="22" t="n">
        <v>1400</v>
      </c>
    </row>
    <row r="15">
      <c r="A15" s="21" t="inlineStr">
        <is>
          <t>Customer LTV</t>
        </is>
      </c>
      <c r="B15" s="22" t="n">
        <v>4200</v>
      </c>
      <c r="C15" s="22" t="n">
        <v>4500</v>
      </c>
      <c r="D15" s="22" t="n">
        <v>4800</v>
      </c>
      <c r="E15" s="22" t="n">
        <v>5100</v>
      </c>
      <c r="F15" s="22" t="n">
        <v>3600</v>
      </c>
    </row>
    <row r="16" ht="28" customHeight="1">
      <c r="A16" s="16" t="inlineStr">
        <is>
          <t xml:space="preserve">  OPERATIONAL KPIS</t>
        </is>
      </c>
      <c r="B16" s="17" t="n"/>
      <c r="C16" s="17" t="n"/>
      <c r="D16" s="17" t="n"/>
      <c r="E16" s="17" t="n"/>
      <c r="F16" s="17" t="n"/>
    </row>
    <row r="17">
      <c r="A17" s="21" t="inlineStr">
        <is>
          <t>Employees (FTE)</t>
        </is>
      </c>
      <c r="B17" s="23" t="n">
        <v>35</v>
      </c>
      <c r="C17" s="23" t="n">
        <v>38</v>
      </c>
      <c r="D17" s="23" t="n">
        <v>40</v>
      </c>
      <c r="E17" s="23" t="n">
        <v>42</v>
      </c>
      <c r="F17" s="23" t="n">
        <v>30</v>
      </c>
    </row>
    <row r="18">
      <c r="A18" s="21" t="inlineStr">
        <is>
          <t>Support Tickets/Month</t>
        </is>
      </c>
      <c r="B18" s="23" t="n">
        <v>120</v>
      </c>
      <c r="C18" s="23" t="n">
        <v>115</v>
      </c>
      <c r="D18" s="23" t="n">
        <v>105</v>
      </c>
      <c r="E18" s="23" t="n">
        <v>95</v>
      </c>
      <c r="F18" s="23" t="n">
        <v>150</v>
      </c>
    </row>
    <row r="19">
      <c r="A19" s="21" t="inlineStr">
        <is>
          <t>Avg Response Time (hrs)</t>
        </is>
      </c>
      <c r="B19" s="25" t="n">
        <v>4.5</v>
      </c>
      <c r="C19" s="25" t="n">
        <v>4</v>
      </c>
      <c r="D19" s="25" t="n">
        <v>3.5</v>
      </c>
      <c r="E19" s="25" t="n">
        <v>3</v>
      </c>
      <c r="F19" s="25" t="n">
        <v>6</v>
      </c>
    </row>
  </sheetData>
  <mergeCells count="4">
    <mergeCell ref="A16:F16"/>
    <mergeCell ref="A1:F1"/>
    <mergeCell ref="A4:F4"/>
    <mergeCell ref="A10:F1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F42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6" t="inlineStr">
        <is>
          <t xml:space="preserve">  CALCULATIONS - All formulas, do NOT edit</t>
        </is>
      </c>
      <c r="B1" s="27" t="n"/>
      <c r="C1" s="27" t="n"/>
      <c r="D1" s="27" t="n"/>
      <c r="E1" s="27" t="n"/>
      <c r="F1" s="27" t="n"/>
    </row>
    <row r="3" ht="28" customHeight="1">
      <c r="A3" s="16" t="inlineStr">
        <is>
          <t xml:space="preserve">  DERIVED METRICS</t>
        </is>
      </c>
      <c r="B3" s="17" t="n"/>
      <c r="C3" s="17" t="n"/>
      <c r="D3" s="17" t="n"/>
      <c r="E3" s="17" t="n"/>
      <c r="F3" s="17" t="n"/>
    </row>
    <row r="4" ht="32" customHeight="1">
      <c r="A4" s="20" t="inlineStr">
        <is>
          <t>Metric</t>
        </is>
      </c>
      <c r="B4" s="20" t="inlineStr">
        <is>
          <t>Q1</t>
        </is>
      </c>
      <c r="C4" s="20" t="inlineStr">
        <is>
          <t>Q2</t>
        </is>
      </c>
      <c r="D4" s="20" t="inlineStr">
        <is>
          <t>Q3</t>
        </is>
      </c>
      <c r="E4" s="20" t="inlineStr">
        <is>
          <t>Q4</t>
        </is>
      </c>
      <c r="F4" s="20" t="inlineStr">
        <is>
          <t>Full Year</t>
        </is>
      </c>
    </row>
    <row r="5">
      <c r="A5" s="28" t="inlineStr">
        <is>
          <t>Gross Margin %</t>
        </is>
      </c>
      <c r="B5" s="29">
        <f>IF(INPUT!B5=0,0,(INPUT!B5-INPUT!B6)/INPUT!B5)</f>
        <v/>
      </c>
      <c r="C5" s="29">
        <f>IF(INPUT!C5=0,0,(INPUT!C5-INPUT!C6)/INPUT!C5)</f>
        <v/>
      </c>
      <c r="D5" s="29">
        <f>IF(INPUT!D5=0,0,(INPUT!D5-INPUT!D6)/INPUT!D5)</f>
        <v/>
      </c>
      <c r="E5" s="29">
        <f>IF(INPUT!E5=0,0,(INPUT!E5-INPUT!E6)/INPUT!E5)</f>
        <v/>
      </c>
      <c r="F5" s="30">
        <f>IF(SUM(INPUT!B5:E5)=0,0,(SUM(INPUT!B5:E5)-SUM(INPUT!B6:E6))/SUM(INPUT!B5:E5))</f>
        <v/>
      </c>
    </row>
    <row r="6">
      <c r="A6" s="28" t="inlineStr">
        <is>
          <t>Operating Margin %</t>
        </is>
      </c>
      <c r="B6" s="29">
        <f>IF(INPUT!B5=0,0,INPUT!B8/INPUT!B5)</f>
        <v/>
      </c>
      <c r="C6" s="29">
        <f>IF(INPUT!C5=0,0,INPUT!C8/INPUT!C5)</f>
        <v/>
      </c>
      <c r="D6" s="29">
        <f>IF(INPUT!D5=0,0,INPUT!D8/INPUT!D5)</f>
        <v/>
      </c>
      <c r="E6" s="29">
        <f>IF(INPUT!E5=0,0,INPUT!E8/INPUT!E5)</f>
        <v/>
      </c>
      <c r="F6" s="30">
        <f>IF(SUM(INPUT!B5:E5)=0,0,SUM(INPUT!B8:E8)/SUM(INPUT!B5:E5))</f>
        <v/>
      </c>
    </row>
    <row r="7">
      <c r="A7" s="28" t="inlineStr">
        <is>
          <t>Revenue Growth (YoY)</t>
        </is>
      </c>
      <c r="B7" s="29">
        <f>IF(INPUT!F5=0,0,(INPUT!B5-(INPUT!F5/4))/(INPUT!F5/4))</f>
        <v/>
      </c>
      <c r="C7" s="29">
        <f>IF(INPUT!B5=0,0,(INPUT!C5-INPUT!B5)/INPUT!B5)</f>
        <v/>
      </c>
      <c r="D7" s="29">
        <f>IF(INPUT!C5=0,0,(INPUT!D5-INPUT!C5)/INPUT!C5)</f>
        <v/>
      </c>
      <c r="E7" s="29">
        <f>IF(INPUT!D5=0,0,(INPUT!E5-INPUT!D5)/INPUT!D5)</f>
        <v/>
      </c>
      <c r="F7" s="30">
        <f>IF(INPUT!F5=0,0,(SUM(INPUT!B5:E5)-INPUT!F5)/INPUT!F5)</f>
        <v/>
      </c>
    </row>
    <row r="8">
      <c r="A8" s="28" t="inlineStr">
        <is>
          <t>LTV/CAC Ratio</t>
        </is>
      </c>
      <c r="B8" s="31">
        <f>IF(INPUT!B14=0,0,INPUT!B15/INPUT!B14)</f>
        <v/>
      </c>
      <c r="C8" s="31">
        <f>IF(INPUT!C14=0,0,INPUT!C15/INPUT!C14)</f>
        <v/>
      </c>
      <c r="D8" s="31">
        <f>IF(INPUT!D14=0,0,INPUT!D15/INPUT!D14)</f>
        <v/>
      </c>
      <c r="E8" s="31">
        <f>IF(INPUT!E14=0,0,INPUT!E15/INPUT!E14)</f>
        <v/>
      </c>
      <c r="F8" s="32">
        <f>E8</f>
        <v/>
      </c>
    </row>
    <row r="9">
      <c r="A9" s="28" t="inlineStr">
        <is>
          <t>Revenue per Employee</t>
        </is>
      </c>
      <c r="B9" s="33">
        <f>IF(INPUT!B17=0,0,INPUT!B5*4/INPUT!B17)</f>
        <v/>
      </c>
      <c r="C9" s="33">
        <f>IF(INPUT!C17=0,0,INPUT!C5*4/INPUT!C17)</f>
        <v/>
      </c>
      <c r="D9" s="33">
        <f>IF(INPUT!D17=0,0,INPUT!D5*4/INPUT!D17)</f>
        <v/>
      </c>
      <c r="E9" s="33">
        <f>IF(INPUT!E17=0,0,INPUT!E5*4/INPUT!E17)</f>
        <v/>
      </c>
      <c r="F9" s="34">
        <f>IF(INPUT!E17=0,0,SUM(INPUT!B5:E5)/INPUT!E17)</f>
        <v/>
      </c>
    </row>
    <row r="10">
      <c r="A10" s="28" t="inlineStr">
        <is>
          <t>ARR Growth (YoY)</t>
        </is>
      </c>
      <c r="B10" s="29">
        <f>IF(INPUT!F9=0,0,(INPUT!B9-INPUT!F9)/INPUT!F9)</f>
        <v/>
      </c>
      <c r="C10" s="29">
        <f>IF(INPUT!B9=0,0,(INPUT!C9-INPUT!B9)/INPUT!B9)</f>
        <v/>
      </c>
      <c r="D10" s="29">
        <f>IF(INPUT!C9=0,0,(INPUT!D9-INPUT!C9)/INPUT!C9)</f>
        <v/>
      </c>
      <c r="E10" s="29">
        <f>IF(INPUT!D9=0,0,(INPUT!E9-INPUT!D9)/INPUT!D9)</f>
        <v/>
      </c>
      <c r="F10" s="30">
        <f>IF(INPUT!F9=0,0,(INPUT!E9-INPUT!F9)/INPUT!F9)</f>
        <v/>
      </c>
    </row>
    <row r="12" ht="28" customHeight="1">
      <c r="A12" s="16" t="inlineStr">
        <is>
          <t xml:space="preserve">  KPI SCORES (0-100)</t>
        </is>
      </c>
      <c r="B12" s="17" t="n"/>
      <c r="C12" s="17" t="n"/>
      <c r="D12" s="17" t="n"/>
      <c r="E12" s="17" t="n"/>
      <c r="F12" s="17" t="n"/>
    </row>
    <row r="13" ht="28" customHeight="1">
      <c r="A13" s="28" t="inlineStr">
        <is>
          <t>Revenue Growth Score</t>
        </is>
      </c>
      <c r="B13" s="35">
        <f>MIN(100,MAX(0,ROUND(F7/CONFIG!B3*100,0)))</f>
        <v/>
      </c>
    </row>
    <row r="14" ht="28" customHeight="1">
      <c r="A14" s="28" t="inlineStr">
        <is>
          <t>Gross Margin Score</t>
        </is>
      </c>
      <c r="B14" s="35">
        <f>MIN(100,MAX(0,ROUND(F5/CONFIG!B4*100,0)))</f>
        <v/>
      </c>
    </row>
    <row r="15" ht="28" customHeight="1">
      <c r="A15" s="28" t="inlineStr">
        <is>
          <t>NPS Score</t>
        </is>
      </c>
      <c r="B15" s="35">
        <f>MIN(100,MAX(0,ROUND(INPUT!E12/CONFIG!B6*100,0)))</f>
        <v/>
      </c>
    </row>
    <row r="16" ht="28" customHeight="1">
      <c r="A16" s="28" t="inlineStr">
        <is>
          <t>Churn Score</t>
        </is>
      </c>
      <c r="B16" s="35">
        <f>MIN(100,MAX(0,ROUND((1-(INPUT!E13/CONFIG!B7))*100,0)))</f>
        <v/>
      </c>
    </row>
    <row r="17" ht="28" customHeight="1">
      <c r="A17" s="28" t="inlineStr">
        <is>
          <t>LTV/CAC Score</t>
        </is>
      </c>
      <c r="B17" s="35">
        <f>MIN(100,MAX(0,ROUND(F8/CONFIG!B8*100,0)))</f>
        <v/>
      </c>
    </row>
    <row r="18" ht="28" customHeight="1">
      <c r="A18" s="28" t="inlineStr">
        <is>
          <t>Efficiency Score</t>
        </is>
      </c>
      <c r="B18" s="35">
        <f>MIN(100,MAX(0,ROUND(F9/CONFIG!B9*100,0)))</f>
        <v/>
      </c>
    </row>
    <row r="19" ht="28" customHeight="1">
      <c r="A19" s="28" t="inlineStr">
        <is>
          <t>ARR Growth Score</t>
        </is>
      </c>
      <c r="B19" s="35">
        <f>MIN(100,MAX(0,ROUND(F10/CONFIG!B10*100,0)))</f>
        <v/>
      </c>
    </row>
    <row r="21" ht="28" customHeight="1">
      <c r="A21" s="16" t="inlineStr">
        <is>
          <t xml:space="preserve">  KPI STATUS</t>
        </is>
      </c>
      <c r="B21" s="17" t="n"/>
      <c r="C21" s="17" t="n"/>
      <c r="D21" s="17" t="n"/>
      <c r="E21" s="17" t="n"/>
      <c r="F21" s="17" t="n"/>
    </row>
    <row r="22">
      <c r="A22" s="28" t="inlineStr">
        <is>
          <t>Revenue Growth Status</t>
        </is>
      </c>
      <c r="B22" s="36">
        <f>IF(B13&gt;=80,"GREEN",IF(B13&gt;=50,"AMBER","RED"))</f>
        <v/>
      </c>
    </row>
    <row r="23">
      <c r="A23" s="28" t="inlineStr">
        <is>
          <t>Gross Margin Status</t>
        </is>
      </c>
      <c r="B23" s="36">
        <f>IF(B14&gt;=80,"GREEN",IF(B14&gt;=50,"AMBER","RED"))</f>
        <v/>
      </c>
    </row>
    <row r="24">
      <c r="A24" s="28" t="inlineStr">
        <is>
          <t>NPS Status</t>
        </is>
      </c>
      <c r="B24" s="36">
        <f>IF(B15&gt;=80,"GREEN",IF(B15&gt;=50,"AMBER","RED"))</f>
        <v/>
      </c>
    </row>
    <row r="25">
      <c r="A25" s="28" t="inlineStr">
        <is>
          <t>Churn Status</t>
        </is>
      </c>
      <c r="B25" s="36">
        <f>IF(B16&gt;=80,"GREEN",IF(B16&gt;=50,"AMBER","RED"))</f>
        <v/>
      </c>
    </row>
    <row r="26">
      <c r="A26" s="28" t="inlineStr">
        <is>
          <t>LTV/CAC Status</t>
        </is>
      </c>
      <c r="B26" s="36">
        <f>IF(B17&gt;=80,"GREEN",IF(B17&gt;=50,"AMBER","RED"))</f>
        <v/>
      </c>
    </row>
    <row r="27">
      <c r="A27" s="28" t="inlineStr">
        <is>
          <t>Efficiency Status</t>
        </is>
      </c>
      <c r="B27" s="36">
        <f>IF(B18&gt;=80,"GREEN",IF(B18&gt;=50,"AMBER","RED"))</f>
        <v/>
      </c>
    </row>
    <row r="28">
      <c r="A28" s="28" t="inlineStr">
        <is>
          <t>ARR Growth Status</t>
        </is>
      </c>
      <c r="B28" s="36">
        <f>IF(B19&gt;=80,"GREEN",IF(B19&gt;=50,"AMBER","RED"))</f>
        <v/>
      </c>
    </row>
    <row r="30" ht="28" customHeight="1">
      <c r="A30" s="16" t="inlineStr">
        <is>
          <t xml:space="preserve">  TREND INDICATORS</t>
        </is>
      </c>
      <c r="B30" s="17" t="n"/>
      <c r="C30" s="17" t="n"/>
      <c r="D30" s="17" t="n"/>
      <c r="E30" s="17" t="n"/>
      <c r="F30" s="17" t="n"/>
    </row>
    <row r="31" ht="28" customHeight="1">
      <c r="A31" s="28" t="inlineStr">
        <is>
          <t>Revenue Trend</t>
        </is>
      </c>
      <c r="B31" s="37">
        <f>IF(INPUT!E5&gt;INPUT!D5,"IMPROVING",IF(INPUT!E5=INPUT!D5,"STABLE","DECLINING"))</f>
        <v/>
      </c>
    </row>
    <row r="32" ht="28" customHeight="1">
      <c r="A32" s="28" t="inlineStr">
        <is>
          <t>Margin Trend</t>
        </is>
      </c>
      <c r="B32" s="37">
        <f>IF(E5&gt;D5,"IMPROVING",IF(E5=D5,"STABLE","DECLINING"))</f>
        <v/>
      </c>
    </row>
    <row r="33" ht="28" customHeight="1">
      <c r="A33" s="28" t="inlineStr">
        <is>
          <t>NPS Trend</t>
        </is>
      </c>
      <c r="B33" s="37">
        <f>IF(INPUT!E12&gt;INPUT!D12,"IMPROVING",IF(INPUT!E12=INPUT!D12,"STABLE","DECLINING"))</f>
        <v/>
      </c>
    </row>
    <row r="34" ht="28" customHeight="1">
      <c r="A34" s="28" t="inlineStr">
        <is>
          <t>Churn Trend</t>
        </is>
      </c>
      <c r="B34" s="37">
        <f>IF(INPUT!E13&lt;INPUT!D13,"IMPROVING",IF(INPUT!E13=INPUT!D13,"STABLE","DECLINING"))</f>
        <v/>
      </c>
    </row>
    <row r="35" ht="28" customHeight="1">
      <c r="A35" s="28" t="inlineStr">
        <is>
          <t>Customer Trend</t>
        </is>
      </c>
      <c r="B35" s="37">
        <f>IF(INPUT!E11&gt;INPUT!D11,"IMPROVING",IF(INPUT!E11=INPUT!D11,"STABLE","DECLINING"))</f>
        <v/>
      </c>
    </row>
    <row r="37" ht="28" customHeight="1">
      <c r="A37" s="38" t="inlineStr">
        <is>
          <t xml:space="preserve">  COMPOSITE SCORE</t>
        </is>
      </c>
      <c r="B37" s="39" t="n"/>
      <c r="C37" s="39" t="n"/>
      <c r="D37" s="39" t="n"/>
      <c r="E37" s="39" t="n"/>
      <c r="F37" s="39" t="n"/>
    </row>
    <row r="38" ht="28" customHeight="1">
      <c r="A38" s="28" t="inlineStr">
        <is>
          <t>Weighted Composite Score</t>
        </is>
      </c>
      <c r="B38" s="35">
        <f>ROUND(B13*CONFIG!B13+B14*CONFIG!B14+B15*CONFIG!B15+B16*CONFIG!B16+B17*CONFIG!B17+B18*CONFIG!B18+B19*CONFIG!B19,0)</f>
        <v/>
      </c>
    </row>
    <row r="39" ht="28" customHeight="1">
      <c r="A39" s="28" t="inlineStr">
        <is>
          <t>Business Health</t>
        </is>
      </c>
      <c r="B39" s="37">
        <f>IF(B38&gt;=80,"EXCELLENT",IF(B38&gt;=60,"GOOD",IF(B38&gt;=40,"FAIR","POOR")))</f>
        <v/>
      </c>
    </row>
    <row r="40" ht="28" customHeight="1">
      <c r="A40" s="28" t="inlineStr">
        <is>
          <t>GREEN KPIs</t>
        </is>
      </c>
      <c r="B40" s="35">
        <f>COUNTIF(B22:B28,"GREEN")</f>
        <v/>
      </c>
    </row>
    <row r="41" ht="28" customHeight="1">
      <c r="A41" s="28" t="inlineStr">
        <is>
          <t>AMBER KPIs</t>
        </is>
      </c>
      <c r="B41" s="35">
        <f>COUNTIF(B22:B28,"AMBER")</f>
        <v/>
      </c>
    </row>
    <row r="42" ht="28" customHeight="1">
      <c r="A42" s="28" t="inlineStr">
        <is>
          <t>RED KPIs</t>
        </is>
      </c>
      <c r="B42" s="35">
        <f>COUNTIF(B22:B28,"RED")</f>
        <v/>
      </c>
    </row>
  </sheetData>
  <mergeCells count="6">
    <mergeCell ref="A30:F30"/>
    <mergeCell ref="A1:F1"/>
    <mergeCell ref="A37:F37"/>
    <mergeCell ref="A12:F12"/>
    <mergeCell ref="A3:F3"/>
    <mergeCell ref="A21:F2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28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4" customWidth="1" min="3" max="3"/>
    <col width="14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0" t="inlineStr">
        <is>
          <t>BUSINESS KPI DASHBOARD</t>
        </is>
      </c>
      <c r="B1" s="2" t="n"/>
      <c r="C1" s="2" t="n"/>
      <c r="D1" s="2" t="n"/>
      <c r="E1" s="2" t="n"/>
    </row>
    <row r="2" ht="24" customHeight="1">
      <c r="A2" s="3" t="inlineStr">
        <is>
          <t>Executive Summary — Auto-Calculated</t>
        </is>
      </c>
      <c r="B2" s="4" t="n"/>
      <c r="C2" s="4" t="n"/>
      <c r="D2" s="4" t="n"/>
      <c r="E2" s="4" t="n"/>
    </row>
    <row r="4" ht="28" customHeight="1">
      <c r="A4" s="38" t="inlineStr">
        <is>
          <t xml:space="preserve">  BUSINESS HEALTH</t>
        </is>
      </c>
      <c r="B4" s="39" t="n"/>
      <c r="C4" s="39" t="n"/>
      <c r="D4" s="39" t="n"/>
      <c r="E4" s="39" t="n"/>
    </row>
    <row r="5" ht="32" customHeight="1">
      <c r="A5" s="21" t="inlineStr">
        <is>
          <t>Composite Score</t>
        </is>
      </c>
      <c r="B5" s="41">
        <f>LOGIC!B38</f>
        <v/>
      </c>
    </row>
    <row r="6" ht="32" customHeight="1">
      <c r="A6" s="21" t="inlineStr">
        <is>
          <t>Business Health</t>
        </is>
      </c>
      <c r="B6" s="42">
        <f>LOGIC!B39</f>
        <v/>
      </c>
    </row>
    <row r="7" ht="32" customHeight="1">
      <c r="A7" s="21" t="inlineStr">
        <is>
          <t>GREEN KPIs</t>
        </is>
      </c>
      <c r="B7" s="43">
        <f>LOGIC!B40</f>
        <v/>
      </c>
    </row>
    <row r="8" ht="32" customHeight="1">
      <c r="A8" s="21" t="inlineStr">
        <is>
          <t>AMBER KPIs</t>
        </is>
      </c>
      <c r="B8" s="43">
        <f>LOGIC!B41</f>
        <v/>
      </c>
    </row>
    <row r="9" ht="32" customHeight="1">
      <c r="A9" s="21" t="inlineStr">
        <is>
          <t>RED KPIs</t>
        </is>
      </c>
      <c r="B9" s="43">
        <f>LOGIC!B42</f>
        <v/>
      </c>
    </row>
    <row r="11" ht="28" customHeight="1">
      <c r="A11" s="16" t="inlineStr">
        <is>
          <t xml:space="preserve">  KPI SCORECARD</t>
        </is>
      </c>
      <c r="B11" s="17" t="n"/>
      <c r="C11" s="17" t="n"/>
      <c r="D11" s="17" t="n"/>
      <c r="E11" s="17" t="n"/>
    </row>
    <row r="12" ht="32" customHeight="1">
      <c r="A12" s="20" t="inlineStr">
        <is>
          <t>KPI</t>
        </is>
      </c>
      <c r="B12" s="20" t="inlineStr">
        <is>
          <t>Score</t>
        </is>
      </c>
      <c r="C12" s="20" t="inlineStr">
        <is>
          <t>Status</t>
        </is>
      </c>
      <c r="D12" s="20" t="inlineStr">
        <is>
          <t>Trend</t>
        </is>
      </c>
      <c r="E12" s="20" t="inlineStr">
        <is>
          <t>Target</t>
        </is>
      </c>
    </row>
    <row r="13">
      <c r="A13" s="21" t="inlineStr">
        <is>
          <t>Revenue Growth</t>
        </is>
      </c>
      <c r="B13" s="44">
        <f>LOGIC!B13</f>
        <v/>
      </c>
      <c r="C13" s="45">
        <f>LOGIC!B22</f>
        <v/>
      </c>
      <c r="D13" s="46">
        <f>LOGIC!B31</f>
        <v/>
      </c>
      <c r="E13" s="47">
        <f>CONFIG!B3</f>
        <v/>
      </c>
    </row>
    <row r="14">
      <c r="A14" s="21" t="inlineStr">
        <is>
          <t>Gross Margin</t>
        </is>
      </c>
      <c r="B14" s="44">
        <f>LOGIC!B14</f>
        <v/>
      </c>
      <c r="C14" s="45">
        <f>LOGIC!B23</f>
        <v/>
      </c>
      <c r="D14" s="46">
        <f>LOGIC!B32</f>
        <v/>
      </c>
      <c r="E14" s="47">
        <f>CONFIG!B4</f>
        <v/>
      </c>
    </row>
    <row r="15">
      <c r="A15" s="21" t="inlineStr">
        <is>
          <t>NPS Score</t>
        </is>
      </c>
      <c r="B15" s="44">
        <f>LOGIC!B15</f>
        <v/>
      </c>
      <c r="C15" s="45">
        <f>LOGIC!B24</f>
        <v/>
      </c>
      <c r="D15" s="46">
        <f>LOGIC!B33</f>
        <v/>
      </c>
      <c r="E15" s="48">
        <f>CONFIG!B6</f>
        <v/>
      </c>
    </row>
    <row r="16">
      <c r="A16" s="21" t="inlineStr">
        <is>
          <t>Churn Rate</t>
        </is>
      </c>
      <c r="B16" s="44">
        <f>LOGIC!B16</f>
        <v/>
      </c>
      <c r="C16" s="45">
        <f>LOGIC!B25</f>
        <v/>
      </c>
      <c r="D16" s="46">
        <f>LOGIC!B34</f>
        <v/>
      </c>
      <c r="E16" s="49">
        <f>CONFIG!B7</f>
        <v/>
      </c>
    </row>
    <row r="17">
      <c r="A17" s="21" t="inlineStr">
        <is>
          <t>LTV/CAC Ratio</t>
        </is>
      </c>
      <c r="B17" s="44">
        <f>LOGIC!B17</f>
        <v/>
      </c>
      <c r="C17" s="45">
        <f>LOGIC!B26</f>
        <v/>
      </c>
      <c r="D17" s="46">
        <f>LOGIC!B35</f>
        <v/>
      </c>
      <c r="E17" s="50">
        <f>CONFIG!B8</f>
        <v/>
      </c>
    </row>
    <row r="18">
      <c r="A18" s="21" t="inlineStr">
        <is>
          <t>Efficiency</t>
        </is>
      </c>
      <c r="B18" s="44">
        <f>LOGIC!B18</f>
        <v/>
      </c>
      <c r="C18" s="45">
        <f>LOGIC!B27</f>
        <v/>
      </c>
      <c r="D18" s="46" t="inlineStr"/>
      <c r="E18" s="51">
        <f>CONFIG!B9</f>
        <v/>
      </c>
    </row>
    <row r="19">
      <c r="A19" s="21" t="inlineStr">
        <is>
          <t>ARR Growth</t>
        </is>
      </c>
      <c r="B19" s="44">
        <f>LOGIC!B19</f>
        <v/>
      </c>
      <c r="C19" s="45">
        <f>LOGIC!B28</f>
        <v/>
      </c>
      <c r="D19" s="46" t="inlineStr"/>
      <c r="E19" s="47">
        <f>CONFIG!B10</f>
        <v/>
      </c>
    </row>
    <row r="21" ht="28" customHeight="1">
      <c r="A21" s="38" t="inlineStr">
        <is>
          <t xml:space="preserve">  QUARTERLY FINANCIAL SUMMARY</t>
        </is>
      </c>
      <c r="B21" s="39" t="n"/>
      <c r="C21" s="39" t="n"/>
      <c r="D21" s="39" t="n"/>
      <c r="E21" s="39" t="n"/>
    </row>
    <row r="22" ht="32" customHeight="1">
      <c r="A22" s="20" t="inlineStr">
        <is>
          <t>Metric</t>
        </is>
      </c>
      <c r="B22" s="20" t="inlineStr">
        <is>
          <t>Q1</t>
        </is>
      </c>
      <c r="C22" s="20" t="inlineStr">
        <is>
          <t>Q2</t>
        </is>
      </c>
      <c r="D22" s="20" t="inlineStr">
        <is>
          <t>Q3</t>
        </is>
      </c>
      <c r="E22" s="20" t="inlineStr">
        <is>
          <t>Q4</t>
        </is>
      </c>
    </row>
    <row r="23">
      <c r="A23" s="21" t="inlineStr">
        <is>
          <t>Revenue</t>
        </is>
      </c>
      <c r="B23" s="52">
        <f>LOGIC!B5</f>
        <v/>
      </c>
      <c r="C23" s="52">
        <f>LOGIC!C5</f>
        <v/>
      </c>
      <c r="D23" s="52">
        <f>LOGIC!D5</f>
        <v/>
      </c>
      <c r="E23" s="52">
        <f>LOGIC!E5</f>
        <v/>
      </c>
    </row>
    <row r="24">
      <c r="A24" s="21" t="inlineStr">
        <is>
          <t>Net Profit</t>
        </is>
      </c>
      <c r="B24" s="52">
        <f>LOGIC!B8</f>
        <v/>
      </c>
      <c r="C24" s="52">
        <f>LOGIC!C8</f>
        <v/>
      </c>
      <c r="D24" s="52">
        <f>LOGIC!D8</f>
        <v/>
      </c>
      <c r="E24" s="52">
        <f>LOGIC!E8</f>
        <v/>
      </c>
    </row>
    <row r="25">
      <c r="A25" s="21" t="inlineStr">
        <is>
          <t>Gross Margin %</t>
        </is>
      </c>
      <c r="B25" s="53">
        <f>LOGIC!B5</f>
        <v/>
      </c>
      <c r="C25" s="53">
        <f>LOGIC!C5</f>
        <v/>
      </c>
      <c r="D25" s="53">
        <f>LOGIC!D5</f>
        <v/>
      </c>
      <c r="E25" s="53">
        <f>LOGIC!E5</f>
        <v/>
      </c>
    </row>
    <row r="26">
      <c r="A26" s="21" t="inlineStr">
        <is>
          <t>Operating Margin %</t>
        </is>
      </c>
      <c r="B26" s="53">
        <f>LOGIC!B6</f>
        <v/>
      </c>
      <c r="C26" s="53">
        <f>LOGIC!C6</f>
        <v/>
      </c>
      <c r="D26" s="53">
        <f>LOGIC!D6</f>
        <v/>
      </c>
      <c r="E26" s="53">
        <f>LOGIC!E6</f>
        <v/>
      </c>
    </row>
    <row r="28" ht="24" customHeight="1">
      <c r="A28" s="54" t="inlineStr">
        <is>
          <t>RangeLead.com  |  Premium B2B Lead Data  |  Free Download — rangelead.com/free-tools</t>
        </is>
      </c>
    </row>
  </sheetData>
  <mergeCells count="6">
    <mergeCell ref="A21:E21"/>
    <mergeCell ref="A4:E4"/>
    <mergeCell ref="A2:E2"/>
    <mergeCell ref="A28:E28"/>
    <mergeCell ref="A11:E11"/>
    <mergeCell ref="A1:E1"/>
  </mergeCells>
  <conditionalFormatting sqref="B5">
    <cfRule type="cellIs" priority="1" operator="greaterThanOrEqual" dxfId="0">
      <formula>80</formula>
    </cfRule>
    <cfRule type="cellIs" priority="2" operator="between" dxfId="1">
      <formula>50</formula>
      <formula>79.999</formula>
    </cfRule>
    <cfRule type="cellIs" priority="3" operator="lessThan" dxfId="2">
      <formula>50</formula>
    </cfRule>
  </conditionalFormatting>
  <conditionalFormatting sqref="B6">
    <cfRule type="cellIs" priority="4" operator="equal" dxfId="0">
      <formula>"EXCELLENT"</formula>
    </cfRule>
    <cfRule type="cellIs" priority="5" operator="equal" dxfId="0">
      <formula>"GOOD"</formula>
    </cfRule>
    <cfRule type="cellIs" priority="6" operator="equal" dxfId="1">
      <formula>"FAIR"</formula>
    </cfRule>
    <cfRule type="cellIs" priority="7" operator="equal" dxfId="2">
      <formula>"POOR"</formula>
    </cfRule>
  </conditionalFormatting>
  <conditionalFormatting sqref="B13:B19">
    <cfRule type="cellIs" priority="8" operator="greaterThanOrEqual" dxfId="0">
      <formula>80</formula>
    </cfRule>
    <cfRule type="cellIs" priority="9" operator="between" dxfId="1">
      <formula>50</formula>
      <formula>79.999</formula>
    </cfRule>
    <cfRule type="cellIs" priority="10" operator="lessThan" dxfId="2">
      <formula>50</formula>
    </cfRule>
  </conditionalFormatting>
  <conditionalFormatting sqref="C13:C19">
    <cfRule type="cellIs" priority="11" operator="equal" dxfId="0">
      <formula>"GREEN"</formula>
    </cfRule>
    <cfRule type="cellIs" priority="12" operator="equal" dxfId="1">
      <formula>"AMBER"</formula>
    </cfRule>
    <cfRule type="cellIs" priority="13" operator="equal" dxfId="2">
      <formula>"RED"</formula>
    </cfRule>
  </conditionalFormatting>
  <conditionalFormatting sqref="D13:D19">
    <cfRule type="cellIs" priority="14" operator="equal" dxfId="0">
      <formula>"IMPROVING"</formula>
    </cfRule>
    <cfRule type="cellIs" priority="15" operator="equal" dxfId="1">
      <formula>"STABLE"</formula>
    </cfRule>
    <cfRule type="cellIs" priority="16" operator="equal" dxfId="2">
      <formula>"DECLINING"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2026-02-10T15:45:39Z</dcterms:created>
  <dcterms:modified xmlns:dcterms="http://purl.org/dc/terms/" xmlns:xsi="http://www.w3.org/2001/XMLSchema-instance" xsi:type="dcterms:W3CDTF">2026-02-10T15:45:39Z</dcterms:modified>
</cp:coreProperties>
</file>