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%"/>
    <numFmt numFmtId="165" formatCode="0.0"/>
    <numFmt numFmtId="166" formatCode="&quot;$&quot;#,##0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6"/>
    </font>
    <font>
      <name val="Aptos"/>
      <b val="1"/>
      <color rgb="000F1B2D"/>
      <sz val="13"/>
    </font>
  </fonts>
  <fills count="13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F1F5F9"/>
        <bgColor rgb="00F1F5F9"/>
      </patternFill>
    </fill>
    <fill>
      <patternFill patternType="solid">
        <fgColor rgb="00D97706"/>
        <bgColor rgb="00D97706"/>
      </patternFill>
    </fill>
    <fill>
      <patternFill patternType="solid">
        <fgColor rgb="00F0F9FF"/>
        <bgColor rgb="00F0F9FF"/>
      </patternFill>
    </fill>
    <fill>
      <patternFill patternType="solid">
        <fgColor rgb="000891B2"/>
        <bgColor rgb="000891B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164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3" fontId="7" fillId="5" borderId="1" applyAlignment="1" pivotButton="0" quotePrefix="0" xfId="0">
      <alignment horizontal="center" vertical="center"/>
    </xf>
    <xf numFmtId="165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6" fillId="7" borderId="1" applyAlignment="1" pivotButton="0" quotePrefix="0" xfId="0">
      <alignment horizontal="left" vertical="center"/>
    </xf>
    <xf numFmtId="166" fontId="7" fillId="8" borderId="1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 wrapText="1"/>
    </xf>
    <xf numFmtId="164" fontId="7" fillId="8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center" vertical="center"/>
    </xf>
    <xf numFmtId="164" fontId="10" fillId="9" borderId="1" applyAlignment="1" pivotButton="0" quotePrefix="0" xfId="0">
      <alignment horizontal="center" vertical="center"/>
    </xf>
    <xf numFmtId="0" fontId="5" fillId="10" borderId="1" applyAlignment="1" pivotButton="0" quotePrefix="0" xfId="0">
      <alignment horizontal="left" vertical="center"/>
    </xf>
    <xf numFmtId="0" fontId="0" fillId="10" borderId="1" pivotButton="0" quotePrefix="0" xfId="0"/>
    <xf numFmtId="3" fontId="7" fillId="9" borderId="1" applyAlignment="1" pivotButton="0" quotePrefix="0" xfId="0">
      <alignment horizontal="center" vertical="center"/>
    </xf>
    <xf numFmtId="166" fontId="7" fillId="9" borderId="1" applyAlignment="1" pivotButton="0" quotePrefix="0" xfId="0">
      <alignment horizontal="center" vertical="center"/>
    </xf>
    <xf numFmtId="166" fontId="10" fillId="9" borderId="1" applyAlignment="1" pivotButton="0" quotePrefix="0" xfId="0">
      <alignment horizontal="center" vertical="center"/>
    </xf>
    <xf numFmtId="0" fontId="6" fillId="9" borderId="1" applyAlignment="1" pivotButton="0" quotePrefix="0" xfId="0">
      <alignment horizontal="left" vertical="center"/>
    </xf>
    <xf numFmtId="10" fontId="10" fillId="9" borderId="1" applyAlignment="1" pivotButton="0" quotePrefix="0" xfId="0">
      <alignment horizontal="center" vertical="center"/>
    </xf>
    <xf numFmtId="0" fontId="10" fillId="9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2" fontId="10" fillId="9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12" fillId="11" borderId="1" applyAlignment="1" pivotButton="0" quotePrefix="0" xfId="0">
      <alignment horizontal="center" vertical="center"/>
    </xf>
    <xf numFmtId="0" fontId="13" fillId="11" borderId="1" applyAlignment="1" pivotButton="0" quotePrefix="0" xfId="0">
      <alignment horizontal="center" vertical="center"/>
    </xf>
    <xf numFmtId="166" fontId="7" fillId="7" borderId="1" applyAlignment="1" pivotButton="0" quotePrefix="0" xfId="0">
      <alignment horizontal="center" vertical="center"/>
    </xf>
    <xf numFmtId="166" fontId="10" fillId="7" borderId="1" applyAlignment="1" pivotButton="0" quotePrefix="0" xfId="0">
      <alignment horizontal="center" vertical="center"/>
    </xf>
    <xf numFmtId="10" fontId="7" fillId="7" borderId="1" applyAlignment="1" pivotButton="0" quotePrefix="0" xfId="0">
      <alignment horizontal="center" vertical="center"/>
    </xf>
    <xf numFmtId="10" fontId="10" fillId="7" borderId="1" applyAlignment="1" pivotButton="0" quotePrefix="0" xfId="0">
      <alignment horizontal="center" vertical="center"/>
    </xf>
    <xf numFmtId="164" fontId="7" fillId="7" borderId="1" applyAlignment="1" pivotButton="0" quotePrefix="0" xfId="0">
      <alignment horizontal="center" vertical="center"/>
    </xf>
    <xf numFmtId="164" fontId="10" fillId="7" borderId="1" applyAlignment="1" pivotButton="0" quotePrefix="0" xfId="0">
      <alignment horizontal="center" vertical="center"/>
    </xf>
    <xf numFmtId="0" fontId="5" fillId="12" borderId="1" applyAlignment="1" pivotButton="0" quotePrefix="0" xfId="0">
      <alignment horizontal="left" vertical="center"/>
    </xf>
    <xf numFmtId="0" fontId="0" fillId="12" borderId="1" pivotButton="0" quotePrefix="0" xfId="0"/>
    <xf numFmtId="166" fontId="13" fillId="11" borderId="1" applyAlignment="1" pivotButton="0" quotePrefix="0" xfId="0">
      <alignment horizontal="center" vertical="center"/>
    </xf>
    <xf numFmtId="10" fontId="13" fillId="11" borderId="1" applyAlignment="1" pivotButton="0" quotePrefix="0" xfId="0">
      <alignment horizontal="center" vertical="center"/>
    </xf>
    <xf numFmtId="164" fontId="13" fillId="11" borderId="1" applyAlignment="1" pivotButton="0" quotePrefix="0" xfId="0">
      <alignment horizontal="center" vertical="center"/>
    </xf>
    <xf numFmtId="10" fontId="12" fillId="11" borderId="1" applyAlignment="1" pivotButton="0" quotePrefix="0" xfId="0">
      <alignment horizontal="center" vertical="center"/>
    </xf>
    <xf numFmtId="2" fontId="13" fillId="11" borderId="1" applyAlignment="1" pivotButton="0" quotePrefix="0" xfId="0">
      <alignment horizontal="center" vertical="center"/>
    </xf>
    <xf numFmtId="3" fontId="7" fillId="7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28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SCENARIO PLANNING MODEL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Model three scenarios (Best, Base, Worst) with different revenue, cost, and growth assumptions. Calculate probability-weighted outcomes, variance analysis, and generate a decision recommendation.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Best Case: revenue, costs, growth rate, probability</t>
        </is>
      </c>
    </row>
    <row r="9" ht="22" customHeight="1">
      <c r="A9" s="6" t="inlineStr">
        <is>
          <t xml:space="preserve">  • Base Case: revenue, costs, growth rate, probability</t>
        </is>
      </c>
    </row>
    <row r="10" ht="22" customHeight="1">
      <c r="A10" s="6" t="inlineStr">
        <is>
          <t xml:space="preserve">  • Worst Case: revenue, costs, growth rate, probability</t>
        </is>
      </c>
    </row>
    <row r="11" ht="22" customHeight="1">
      <c r="A11" s="6" t="inlineStr">
        <is>
          <t xml:space="preserve">  • Common assumptions (tax rate, initial investment)</t>
        </is>
      </c>
    </row>
    <row r="13">
      <c r="A13" s="5" t="inlineStr">
        <is>
          <t>OUTPUTS (OUTPUT sheet)</t>
        </is>
      </c>
    </row>
    <row r="14" ht="22" customHeight="1">
      <c r="A14" s="6" t="inlineStr">
        <is>
          <t xml:space="preserve">  • P&amp;L per scenario (12-month projection)</t>
        </is>
      </c>
    </row>
    <row r="15" ht="22" customHeight="1">
      <c r="A15" s="6" t="inlineStr">
        <is>
          <t xml:space="preserve">  • Probability-weighted expected outcome</t>
        </is>
      </c>
    </row>
    <row r="16" ht="22" customHeight="1">
      <c r="A16" s="6" t="inlineStr">
        <is>
          <t xml:space="preserve">  • Variance analysis (range and standard deviation)</t>
        </is>
      </c>
    </row>
    <row r="17" ht="22" customHeight="1">
      <c r="A17" s="6" t="inlineStr">
        <is>
          <t xml:space="preserve">  • Risk-adjusted returns</t>
        </is>
      </c>
    </row>
    <row r="18" ht="22" customHeight="1">
      <c r="A18" s="6" t="inlineStr">
        <is>
          <t xml:space="preserve">  • Decision recommendation (Go / Cautious / No-Go)</t>
        </is>
      </c>
    </row>
    <row r="20">
      <c r="A20" s="5" t="inlineStr">
        <is>
          <t>DO NOT EDIT</t>
        </is>
      </c>
    </row>
    <row r="21" ht="22" customHeight="1">
      <c r="A21" s="6" t="inlineStr">
        <is>
          <t xml:space="preserve">  • LOGIC sheet — contains all calculations</t>
        </is>
      </c>
    </row>
    <row r="22" ht="22" customHeight="1">
      <c r="A22" s="6" t="inlineStr">
        <is>
          <t xml:space="preserve">  • OUTPUT sheet — displays results from LOGIC</t>
        </is>
      </c>
    </row>
    <row r="23" ht="22" customHeight="1">
      <c r="A23" s="6" t="inlineStr">
        <is>
          <t xml:space="preserve">  • CONFIG sheet — contains constants and rates</t>
        </is>
      </c>
    </row>
    <row r="25">
      <c r="A25" s="5" t="inlineStr">
        <is>
          <t>HOW TO USE</t>
        </is>
      </c>
    </row>
    <row r="26" ht="22" customHeight="1">
      <c r="A26" s="6" t="inlineStr">
        <is>
          <t xml:space="preserve">  • Go to the INPUT sheet and fill in the yellow-highlighted cells</t>
        </is>
      </c>
    </row>
    <row r="27" ht="22" customHeight="1">
      <c r="A27" s="6" t="inlineStr">
        <is>
          <t xml:space="preserve">  • Results auto-calculate instantly on the OUTPUT sheet</t>
        </is>
      </c>
    </row>
    <row r="28" ht="22" customHeight="1">
      <c r="A28" s="6" t="inlineStr">
        <is>
          <t xml:space="preserve">  • Adjust CONFIG values only if you understand the assumptions</t>
        </is>
      </c>
    </row>
  </sheetData>
  <mergeCells count="18">
    <mergeCell ref="A26:B26"/>
    <mergeCell ref="A21:B21"/>
    <mergeCell ref="A2:B2"/>
    <mergeCell ref="A16:B16"/>
    <mergeCell ref="A15:B15"/>
    <mergeCell ref="A11:B11"/>
    <mergeCell ref="A10:B10"/>
    <mergeCell ref="A5:B5"/>
    <mergeCell ref="A23:B23"/>
    <mergeCell ref="A27:B27"/>
    <mergeCell ref="A28:B28"/>
    <mergeCell ref="A14:B14"/>
    <mergeCell ref="A1:B1"/>
    <mergeCell ref="A17:B17"/>
    <mergeCell ref="A9:B9"/>
    <mergeCell ref="A18:B18"/>
    <mergeCell ref="A8:B8"/>
    <mergeCell ref="A22:B2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8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Constants &amp; Assumptions</t>
        </is>
      </c>
      <c r="B1" s="8" t="n"/>
      <c r="C1" s="8" t="n"/>
    </row>
    <row r="3" ht="26" customHeight="1">
      <c r="A3" s="9" t="inlineStr">
        <is>
          <t>Tax Rate</t>
        </is>
      </c>
      <c r="B3" s="10" t="n">
        <v>0.25</v>
      </c>
      <c r="C3" s="11" t="inlineStr">
        <is>
          <t>Applied to positive net income</t>
        </is>
      </c>
    </row>
    <row r="4" ht="26" customHeight="1">
      <c r="A4" s="9" t="inlineStr">
        <is>
          <t>Discount Rate (annual)</t>
        </is>
      </c>
      <c r="B4" s="10" t="n">
        <v>0.1</v>
      </c>
      <c r="C4" s="11" t="inlineStr">
        <is>
          <t>For NPV calculations</t>
        </is>
      </c>
    </row>
    <row r="5" ht="26" customHeight="1">
      <c r="A5" s="9" t="inlineStr">
        <is>
          <t>Projection Period (months)</t>
        </is>
      </c>
      <c r="B5" s="12" t="n">
        <v>12</v>
      </c>
      <c r="C5" s="11" t="inlineStr">
        <is>
          <t>Forecast horizon</t>
        </is>
      </c>
    </row>
    <row r="6" ht="26" customHeight="1">
      <c r="A6" s="9" t="inlineStr">
        <is>
          <t>Go Threshold (expected ROI)</t>
        </is>
      </c>
      <c r="B6" s="10" t="n">
        <v>0.15</v>
      </c>
      <c r="C6" s="11" t="inlineStr">
        <is>
          <t>Minimum expected ROI to recommend Go</t>
        </is>
      </c>
    </row>
    <row r="7" ht="26" customHeight="1">
      <c r="A7" s="9" t="inlineStr">
        <is>
          <t>Cautious Threshold (expected ROI)</t>
        </is>
      </c>
      <c r="B7" s="10" t="n">
        <v>0.05</v>
      </c>
      <c r="C7" s="11" t="inlineStr">
        <is>
          <t>Below this = No-Go</t>
        </is>
      </c>
    </row>
    <row r="8" ht="26" customHeight="1">
      <c r="A8" s="9" t="inlineStr">
        <is>
          <t>Risk Tolerance (0-1)</t>
        </is>
      </c>
      <c r="B8" s="13" t="n">
        <v>0.5</v>
      </c>
      <c r="C8" s="11" t="inlineStr">
        <is>
          <t>0 = risk averse, 1 = risk seeking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E16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18" customWidth="1" min="3" max="3"/>
    <col width="18" customWidth="1" min="4" max="4"/>
    <col width="18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4" t="inlineStr">
        <is>
          <t xml:space="preserve">  SCENARIO INPUTS — Enter your data in yellow cells</t>
        </is>
      </c>
      <c r="B1" s="15" t="n"/>
      <c r="C1" s="15" t="n"/>
      <c r="D1" s="15" t="n"/>
      <c r="E1" s="15" t="n"/>
    </row>
    <row r="3" ht="28" customHeight="1">
      <c r="A3" s="16" t="inlineStr">
        <is>
          <t xml:space="preserve">  COMMON ASSUMPTIONS</t>
        </is>
      </c>
      <c r="B3" s="17" t="n"/>
      <c r="C3" s="17" t="n"/>
      <c r="D3" s="17" t="n"/>
      <c r="E3" s="17" t="n"/>
    </row>
    <row r="4" ht="28" customHeight="1">
      <c r="A4" s="18" t="inlineStr">
        <is>
          <t>Initial Investment</t>
        </is>
      </c>
      <c r="B4" s="19" t="n">
        <v>200000</v>
      </c>
      <c r="C4" s="11" t="inlineStr">
        <is>
          <t>Total upfront capital required</t>
        </is>
      </c>
    </row>
    <row r="5" ht="28" customHeight="1">
      <c r="A5" s="18" t="inlineStr">
        <is>
          <t>Fixed Monthly Overhead</t>
        </is>
      </c>
      <c r="B5" s="19" t="n">
        <v>8000</v>
      </c>
      <c r="C5" s="11" t="inlineStr">
        <is>
          <t>Costs common to all scenarios</t>
        </is>
      </c>
    </row>
    <row r="7" ht="28" customHeight="1">
      <c r="A7" s="16" t="inlineStr">
        <is>
          <t xml:space="preserve">  SCENARIO PARAMETERS</t>
        </is>
      </c>
      <c r="B7" s="17" t="n"/>
      <c r="C7" s="17" t="n"/>
      <c r="D7" s="17" t="n"/>
      <c r="E7" s="17" t="n"/>
    </row>
    <row r="8" ht="32" customHeight="1">
      <c r="A8" s="20" t="inlineStr">
        <is>
          <t>Parameter</t>
        </is>
      </c>
      <c r="B8" s="20" t="inlineStr">
        <is>
          <t>Best Case</t>
        </is>
      </c>
      <c r="C8" s="20" t="inlineStr">
        <is>
          <t>Base Case</t>
        </is>
      </c>
      <c r="D8" s="20" t="inlineStr">
        <is>
          <t>Worst Case</t>
        </is>
      </c>
      <c r="E8" s="20" t="inlineStr"/>
    </row>
    <row r="9">
      <c r="A9" s="18" t="inlineStr">
        <is>
          <t>Month 1 Revenue</t>
        </is>
      </c>
      <c r="B9" s="19" t="n">
        <v>50000</v>
      </c>
      <c r="C9" s="19" t="n">
        <v>30000</v>
      </c>
      <c r="D9" s="19" t="n">
        <v>15000</v>
      </c>
    </row>
    <row r="10">
      <c r="A10" s="18" t="inlineStr">
        <is>
          <t>Monthly Variable Costs</t>
        </is>
      </c>
      <c r="B10" s="19" t="n">
        <v>20000</v>
      </c>
      <c r="C10" s="19" t="n">
        <v>18000</v>
      </c>
      <c r="D10" s="19" t="n">
        <v>16000</v>
      </c>
    </row>
    <row r="11">
      <c r="A11" s="18" t="inlineStr">
        <is>
          <t>Monthly Revenue Growth Rate</t>
        </is>
      </c>
      <c r="B11" s="21" t="n">
        <v>0.12</v>
      </c>
      <c r="C11" s="21" t="n">
        <v>0.06</v>
      </c>
      <c r="D11" s="21" t="n">
        <v>0.02</v>
      </c>
    </row>
    <row r="12">
      <c r="A12" s="18" t="inlineStr">
        <is>
          <t>Monthly Cost Growth Rate</t>
        </is>
      </c>
      <c r="B12" s="21" t="n">
        <v>0.03</v>
      </c>
      <c r="C12" s="21" t="n">
        <v>0.04</v>
      </c>
      <c r="D12" s="21" t="n">
        <v>0.05</v>
      </c>
    </row>
    <row r="13">
      <c r="A13" s="18" t="inlineStr">
        <is>
          <t>Probability (%)</t>
        </is>
      </c>
      <c r="B13" s="21" t="n">
        <v>0.25</v>
      </c>
      <c r="C13" s="21" t="n">
        <v>0.5</v>
      </c>
      <c r="D13" s="21" t="n">
        <v>0.25</v>
      </c>
      <c r="E13" s="22" t="n"/>
    </row>
    <row r="14">
      <c r="A14" s="18" t="inlineStr">
        <is>
          <t>Gross Margin (%)</t>
        </is>
      </c>
      <c r="B14" s="21" t="n">
        <v>0.7</v>
      </c>
      <c r="C14" s="21" t="n">
        <v>0.6</v>
      </c>
      <c r="D14" s="21" t="n">
        <v>0.45</v>
      </c>
    </row>
    <row r="16">
      <c r="A16" s="18" t="inlineStr">
        <is>
          <t>Probability Total (must = 100%)</t>
        </is>
      </c>
      <c r="B16" s="23">
        <f>B13+C13+D13</f>
        <v/>
      </c>
    </row>
  </sheetData>
  <mergeCells count="3">
    <mergeCell ref="A1:E1"/>
    <mergeCell ref="A7:E7"/>
    <mergeCell ref="A3:E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G92"/>
  <sheetViews>
    <sheetView showGridLines="0" zoomScale="110" workbookViewId="0">
      <selection activeCell="A1" sqref="A1"/>
    </sheetView>
  </sheetViews>
  <sheetFormatPr baseColWidth="8" defaultRowHeight="15"/>
  <cols>
    <col width="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24" t="inlineStr">
        <is>
          <t xml:space="preserve">  CALCULATIONS — All formulas, do NOT edit</t>
        </is>
      </c>
      <c r="B1" s="25" t="n"/>
      <c r="C1" s="25" t="n"/>
      <c r="D1" s="25" t="n"/>
      <c r="E1" s="25" t="n"/>
      <c r="F1" s="25" t="n"/>
      <c r="G1" s="25" t="n"/>
    </row>
    <row r="3" ht="28" customHeight="1">
      <c r="A3" s="16" t="inlineStr">
        <is>
          <t xml:space="preserve">  BEST CASE — 12-MONTH P&amp;L</t>
        </is>
      </c>
      <c r="B3" s="17" t="n"/>
      <c r="C3" s="17" t="n"/>
      <c r="D3" s="17" t="n"/>
      <c r="E3" s="17" t="n"/>
      <c r="F3" s="17" t="n"/>
      <c r="G3" s="17" t="n"/>
    </row>
    <row r="4" ht="32" customHeight="1">
      <c r="A4" s="20" t="inlineStr">
        <is>
          <t>Month</t>
        </is>
      </c>
      <c r="B4" s="20" t="inlineStr">
        <is>
          <t>Revenue</t>
        </is>
      </c>
      <c r="C4" s="20" t="inlineStr">
        <is>
          <t>COGS</t>
        </is>
      </c>
      <c r="D4" s="20" t="inlineStr">
        <is>
          <t>Var Costs</t>
        </is>
      </c>
      <c r="E4" s="20" t="inlineStr">
        <is>
          <t>Fixed</t>
        </is>
      </c>
      <c r="F4" s="20" t="inlineStr">
        <is>
          <t>Net Income</t>
        </is>
      </c>
      <c r="G4" s="20" t="inlineStr">
        <is>
          <t>Cumulative</t>
        </is>
      </c>
    </row>
    <row r="5">
      <c r="A5" s="26" t="n">
        <v>1</v>
      </c>
      <c r="B5" s="27">
        <f>INPUT!B9</f>
        <v/>
      </c>
      <c r="C5" s="27">
        <f>B5*(1-INPUT!B14)</f>
        <v/>
      </c>
      <c r="D5" s="27">
        <f>INPUT!B10</f>
        <v/>
      </c>
      <c r="E5" s="27">
        <f>INPUT!B5</f>
        <v/>
      </c>
      <c r="F5" s="28">
        <f>B5-C5-D5-E5</f>
        <v/>
      </c>
      <c r="G5" s="28">
        <f>-INPUT!B4+F5</f>
        <v/>
      </c>
    </row>
    <row r="6">
      <c r="A6" s="26" t="n">
        <v>2</v>
      </c>
      <c r="B6" s="27">
        <f>B5*(1+INPUT!B11)</f>
        <v/>
      </c>
      <c r="C6" s="27">
        <f>B6*(1-INPUT!B14)</f>
        <v/>
      </c>
      <c r="D6" s="27">
        <f>D5*(1+INPUT!B12)</f>
        <v/>
      </c>
      <c r="E6" s="27">
        <f>INPUT!B5</f>
        <v/>
      </c>
      <c r="F6" s="28">
        <f>B6-C6-D6-E6</f>
        <v/>
      </c>
      <c r="G6" s="28">
        <f>G5+F6</f>
        <v/>
      </c>
    </row>
    <row r="7">
      <c r="A7" s="26" t="n">
        <v>3</v>
      </c>
      <c r="B7" s="27">
        <f>B6*(1+INPUT!B11)</f>
        <v/>
      </c>
      <c r="C7" s="27">
        <f>B7*(1-INPUT!B14)</f>
        <v/>
      </c>
      <c r="D7" s="27">
        <f>D6*(1+INPUT!B12)</f>
        <v/>
      </c>
      <c r="E7" s="27">
        <f>INPUT!B5</f>
        <v/>
      </c>
      <c r="F7" s="28">
        <f>B7-C7-D7-E7</f>
        <v/>
      </c>
      <c r="G7" s="28">
        <f>G6+F7</f>
        <v/>
      </c>
    </row>
    <row r="8">
      <c r="A8" s="26" t="n">
        <v>4</v>
      </c>
      <c r="B8" s="27">
        <f>B7*(1+INPUT!B11)</f>
        <v/>
      </c>
      <c r="C8" s="27">
        <f>B8*(1-INPUT!B14)</f>
        <v/>
      </c>
      <c r="D8" s="27">
        <f>D7*(1+INPUT!B12)</f>
        <v/>
      </c>
      <c r="E8" s="27">
        <f>INPUT!B5</f>
        <v/>
      </c>
      <c r="F8" s="28">
        <f>B8-C8-D8-E8</f>
        <v/>
      </c>
      <c r="G8" s="28">
        <f>G7+F8</f>
        <v/>
      </c>
    </row>
    <row r="9">
      <c r="A9" s="26" t="n">
        <v>5</v>
      </c>
      <c r="B9" s="27">
        <f>B8*(1+INPUT!B11)</f>
        <v/>
      </c>
      <c r="C9" s="27">
        <f>B9*(1-INPUT!B14)</f>
        <v/>
      </c>
      <c r="D9" s="27">
        <f>D8*(1+INPUT!B12)</f>
        <v/>
      </c>
      <c r="E9" s="27">
        <f>INPUT!B5</f>
        <v/>
      </c>
      <c r="F9" s="28">
        <f>B9-C9-D9-E9</f>
        <v/>
      </c>
      <c r="G9" s="28">
        <f>G8+F9</f>
        <v/>
      </c>
    </row>
    <row r="10">
      <c r="A10" s="26" t="n">
        <v>6</v>
      </c>
      <c r="B10" s="27">
        <f>B9*(1+INPUT!B11)</f>
        <v/>
      </c>
      <c r="C10" s="27">
        <f>B10*(1-INPUT!B14)</f>
        <v/>
      </c>
      <c r="D10" s="27">
        <f>D9*(1+INPUT!B12)</f>
        <v/>
      </c>
      <c r="E10" s="27">
        <f>INPUT!B5</f>
        <v/>
      </c>
      <c r="F10" s="28">
        <f>B10-C10-D10-E10</f>
        <v/>
      </c>
      <c r="G10" s="28">
        <f>G9+F10</f>
        <v/>
      </c>
    </row>
    <row r="11">
      <c r="A11" s="26" t="n">
        <v>7</v>
      </c>
      <c r="B11" s="27">
        <f>B10*(1+INPUT!B11)</f>
        <v/>
      </c>
      <c r="C11" s="27">
        <f>B11*(1-INPUT!B14)</f>
        <v/>
      </c>
      <c r="D11" s="27">
        <f>D10*(1+INPUT!B12)</f>
        <v/>
      </c>
      <c r="E11" s="27">
        <f>INPUT!B5</f>
        <v/>
      </c>
      <c r="F11" s="28">
        <f>B11-C11-D11-E11</f>
        <v/>
      </c>
      <c r="G11" s="28">
        <f>G10+F11</f>
        <v/>
      </c>
    </row>
    <row r="12">
      <c r="A12" s="26" t="n">
        <v>8</v>
      </c>
      <c r="B12" s="27">
        <f>B11*(1+INPUT!B11)</f>
        <v/>
      </c>
      <c r="C12" s="27">
        <f>B12*(1-INPUT!B14)</f>
        <v/>
      </c>
      <c r="D12" s="27">
        <f>D11*(1+INPUT!B12)</f>
        <v/>
      </c>
      <c r="E12" s="27">
        <f>INPUT!B5</f>
        <v/>
      </c>
      <c r="F12" s="28">
        <f>B12-C12-D12-E12</f>
        <v/>
      </c>
      <c r="G12" s="28">
        <f>G11+F12</f>
        <v/>
      </c>
    </row>
    <row r="13">
      <c r="A13" s="26" t="n">
        <v>9</v>
      </c>
      <c r="B13" s="27">
        <f>B12*(1+INPUT!B11)</f>
        <v/>
      </c>
      <c r="C13" s="27">
        <f>B13*(1-INPUT!B14)</f>
        <v/>
      </c>
      <c r="D13" s="27">
        <f>D12*(1+INPUT!B12)</f>
        <v/>
      </c>
      <c r="E13" s="27">
        <f>INPUT!B5</f>
        <v/>
      </c>
      <c r="F13" s="28">
        <f>B13-C13-D13-E13</f>
        <v/>
      </c>
      <c r="G13" s="28">
        <f>G12+F13</f>
        <v/>
      </c>
    </row>
    <row r="14">
      <c r="A14" s="26" t="n">
        <v>10</v>
      </c>
      <c r="B14" s="27">
        <f>B13*(1+INPUT!B11)</f>
        <v/>
      </c>
      <c r="C14" s="27">
        <f>B14*(1-INPUT!B14)</f>
        <v/>
      </c>
      <c r="D14" s="27">
        <f>D13*(1+INPUT!B12)</f>
        <v/>
      </c>
      <c r="E14" s="27">
        <f>INPUT!B5</f>
        <v/>
      </c>
      <c r="F14" s="28">
        <f>B14-C14-D14-E14</f>
        <v/>
      </c>
      <c r="G14" s="28">
        <f>G13+F14</f>
        <v/>
      </c>
    </row>
    <row r="15">
      <c r="A15" s="26" t="n">
        <v>11</v>
      </c>
      <c r="B15" s="27">
        <f>B14*(1+INPUT!B11)</f>
        <v/>
      </c>
      <c r="C15" s="27">
        <f>B15*(1-INPUT!B14)</f>
        <v/>
      </c>
      <c r="D15" s="27">
        <f>D14*(1+INPUT!B12)</f>
        <v/>
      </c>
      <c r="E15" s="27">
        <f>INPUT!B5</f>
        <v/>
      </c>
      <c r="F15" s="28">
        <f>B15-C15-D15-E15</f>
        <v/>
      </c>
      <c r="G15" s="28">
        <f>G14+F15</f>
        <v/>
      </c>
    </row>
    <row r="16">
      <c r="A16" s="26" t="n">
        <v>12</v>
      </c>
      <c r="B16" s="27">
        <f>B15*(1+INPUT!B11)</f>
        <v/>
      </c>
      <c r="C16" s="27">
        <f>B16*(1-INPUT!B14)</f>
        <v/>
      </c>
      <c r="D16" s="27">
        <f>D15*(1+INPUT!B12)</f>
        <v/>
      </c>
      <c r="E16" s="27">
        <f>INPUT!B5</f>
        <v/>
      </c>
      <c r="F16" s="28">
        <f>B16-C16-D16-E16</f>
        <v/>
      </c>
      <c r="G16" s="28">
        <f>G15+F16</f>
        <v/>
      </c>
    </row>
    <row r="18" ht="28" customHeight="1">
      <c r="A18" s="29" t="inlineStr">
        <is>
          <t>BEST CASE: Total Revenue</t>
        </is>
      </c>
      <c r="B18" s="28">
        <f>SUM(B5:B16)</f>
        <v/>
      </c>
    </row>
    <row r="19" ht="28" customHeight="1">
      <c r="A19" s="29" t="inlineStr">
        <is>
          <t>BEST CASE: Total Net Income</t>
        </is>
      </c>
      <c r="B19" s="28">
        <f>SUM(F5:F16)</f>
        <v/>
      </c>
    </row>
    <row r="20" ht="28" customHeight="1">
      <c r="A20" s="29" t="inlineStr">
        <is>
          <t>BEST CASE: After-Tax Net Income</t>
        </is>
      </c>
      <c r="B20" s="28">
        <f>IF(B19&gt;0,B19*(1-CONFIG!B3),B19)</f>
        <v/>
      </c>
    </row>
    <row r="21" ht="28" customHeight="1">
      <c r="A21" s="29" t="inlineStr">
        <is>
          <t>BEST CASE: ROI</t>
        </is>
      </c>
      <c r="B21" s="30">
        <f>IF(INPUT!B4&gt;0,B20/INPUT!B4,0)</f>
        <v/>
      </c>
    </row>
    <row r="22" ht="28" customHeight="1">
      <c r="A22" s="29" t="inlineStr">
        <is>
          <t>BEST CASE: Cumulative at Month 12</t>
        </is>
      </c>
      <c r="B22" s="28">
        <f>G16</f>
        <v/>
      </c>
    </row>
    <row r="23" ht="28" customHeight="1">
      <c r="A23" s="29" t="inlineStr">
        <is>
          <t>BEST CASE: Break-Even Month</t>
        </is>
      </c>
      <c r="B23" s="31">
        <f>IFERROR(MATCH(TRUE,INDEX(G5:G16&gt;=0,0),0),"Never")</f>
        <v/>
      </c>
    </row>
    <row r="25" ht="28" customHeight="1">
      <c r="A25" s="16" t="inlineStr">
        <is>
          <t xml:space="preserve">  BASE CASE — 12-MONTH P&amp;L</t>
        </is>
      </c>
      <c r="B25" s="17" t="n"/>
      <c r="C25" s="17" t="n"/>
      <c r="D25" s="17" t="n"/>
      <c r="E25" s="17" t="n"/>
      <c r="F25" s="17" t="n"/>
      <c r="G25" s="17" t="n"/>
    </row>
    <row r="26" ht="32" customHeight="1">
      <c r="A26" s="20" t="inlineStr">
        <is>
          <t>Month</t>
        </is>
      </c>
      <c r="B26" s="20" t="inlineStr">
        <is>
          <t>Revenue</t>
        </is>
      </c>
      <c r="C26" s="20" t="inlineStr">
        <is>
          <t>COGS</t>
        </is>
      </c>
      <c r="D26" s="20" t="inlineStr">
        <is>
          <t>Var Costs</t>
        </is>
      </c>
      <c r="E26" s="20" t="inlineStr">
        <is>
          <t>Fixed</t>
        </is>
      </c>
      <c r="F26" s="20" t="inlineStr">
        <is>
          <t>Net Income</t>
        </is>
      </c>
      <c r="G26" s="20" t="inlineStr">
        <is>
          <t>Cumulative</t>
        </is>
      </c>
    </row>
    <row r="27">
      <c r="A27" s="26" t="n">
        <v>1</v>
      </c>
      <c r="B27" s="27">
        <f>INPUT!C9</f>
        <v/>
      </c>
      <c r="C27" s="27">
        <f>B27*(1-INPUT!C14)</f>
        <v/>
      </c>
      <c r="D27" s="27">
        <f>INPUT!C10</f>
        <v/>
      </c>
      <c r="E27" s="27">
        <f>INPUT!B5</f>
        <v/>
      </c>
      <c r="F27" s="28">
        <f>B27-C27-D27-E27</f>
        <v/>
      </c>
      <c r="G27" s="28">
        <f>-INPUT!B4+F27</f>
        <v/>
      </c>
    </row>
    <row r="28">
      <c r="A28" s="26" t="n">
        <v>2</v>
      </c>
      <c r="B28" s="27">
        <f>B27*(1+INPUT!C11)</f>
        <v/>
      </c>
      <c r="C28" s="27">
        <f>B28*(1-INPUT!C14)</f>
        <v/>
      </c>
      <c r="D28" s="27">
        <f>D27*(1+INPUT!C12)</f>
        <v/>
      </c>
      <c r="E28" s="27">
        <f>INPUT!B5</f>
        <v/>
      </c>
      <c r="F28" s="28">
        <f>B28-C28-D28-E28</f>
        <v/>
      </c>
      <c r="G28" s="28">
        <f>G27+F28</f>
        <v/>
      </c>
    </row>
    <row r="29">
      <c r="A29" s="26" t="n">
        <v>3</v>
      </c>
      <c r="B29" s="27">
        <f>B28*(1+INPUT!C11)</f>
        <v/>
      </c>
      <c r="C29" s="27">
        <f>B29*(1-INPUT!C14)</f>
        <v/>
      </c>
      <c r="D29" s="27">
        <f>D28*(1+INPUT!C12)</f>
        <v/>
      </c>
      <c r="E29" s="27">
        <f>INPUT!B5</f>
        <v/>
      </c>
      <c r="F29" s="28">
        <f>B29-C29-D29-E29</f>
        <v/>
      </c>
      <c r="G29" s="28">
        <f>G28+F29</f>
        <v/>
      </c>
    </row>
    <row r="30">
      <c r="A30" s="26" t="n">
        <v>4</v>
      </c>
      <c r="B30" s="27">
        <f>B29*(1+INPUT!C11)</f>
        <v/>
      </c>
      <c r="C30" s="27">
        <f>B30*(1-INPUT!C14)</f>
        <v/>
      </c>
      <c r="D30" s="27">
        <f>D29*(1+INPUT!C12)</f>
        <v/>
      </c>
      <c r="E30" s="27">
        <f>INPUT!B5</f>
        <v/>
      </c>
      <c r="F30" s="28">
        <f>B30-C30-D30-E30</f>
        <v/>
      </c>
      <c r="G30" s="28">
        <f>G29+F30</f>
        <v/>
      </c>
    </row>
    <row r="31">
      <c r="A31" s="26" t="n">
        <v>5</v>
      </c>
      <c r="B31" s="27">
        <f>B30*(1+INPUT!C11)</f>
        <v/>
      </c>
      <c r="C31" s="27">
        <f>B31*(1-INPUT!C14)</f>
        <v/>
      </c>
      <c r="D31" s="27">
        <f>D30*(1+INPUT!C12)</f>
        <v/>
      </c>
      <c r="E31" s="27">
        <f>INPUT!B5</f>
        <v/>
      </c>
      <c r="F31" s="28">
        <f>B31-C31-D31-E31</f>
        <v/>
      </c>
      <c r="G31" s="28">
        <f>G30+F31</f>
        <v/>
      </c>
    </row>
    <row r="32">
      <c r="A32" s="26" t="n">
        <v>6</v>
      </c>
      <c r="B32" s="27">
        <f>B31*(1+INPUT!C11)</f>
        <v/>
      </c>
      <c r="C32" s="27">
        <f>B32*(1-INPUT!C14)</f>
        <v/>
      </c>
      <c r="D32" s="27">
        <f>D31*(1+INPUT!C12)</f>
        <v/>
      </c>
      <c r="E32" s="27">
        <f>INPUT!B5</f>
        <v/>
      </c>
      <c r="F32" s="28">
        <f>B32-C32-D32-E32</f>
        <v/>
      </c>
      <c r="G32" s="28">
        <f>G31+F32</f>
        <v/>
      </c>
    </row>
    <row r="33">
      <c r="A33" s="26" t="n">
        <v>7</v>
      </c>
      <c r="B33" s="27">
        <f>B32*(1+INPUT!C11)</f>
        <v/>
      </c>
      <c r="C33" s="27">
        <f>B33*(1-INPUT!C14)</f>
        <v/>
      </c>
      <c r="D33" s="27">
        <f>D32*(1+INPUT!C12)</f>
        <v/>
      </c>
      <c r="E33" s="27">
        <f>INPUT!B5</f>
        <v/>
      </c>
      <c r="F33" s="28">
        <f>B33-C33-D33-E33</f>
        <v/>
      </c>
      <c r="G33" s="28">
        <f>G32+F33</f>
        <v/>
      </c>
    </row>
    <row r="34">
      <c r="A34" s="26" t="n">
        <v>8</v>
      </c>
      <c r="B34" s="27">
        <f>B33*(1+INPUT!C11)</f>
        <v/>
      </c>
      <c r="C34" s="27">
        <f>B34*(1-INPUT!C14)</f>
        <v/>
      </c>
      <c r="D34" s="27">
        <f>D33*(1+INPUT!C12)</f>
        <v/>
      </c>
      <c r="E34" s="27">
        <f>INPUT!B5</f>
        <v/>
      </c>
      <c r="F34" s="28">
        <f>B34-C34-D34-E34</f>
        <v/>
      </c>
      <c r="G34" s="28">
        <f>G33+F34</f>
        <v/>
      </c>
    </row>
    <row r="35">
      <c r="A35" s="26" t="n">
        <v>9</v>
      </c>
      <c r="B35" s="27">
        <f>B34*(1+INPUT!C11)</f>
        <v/>
      </c>
      <c r="C35" s="27">
        <f>B35*(1-INPUT!C14)</f>
        <v/>
      </c>
      <c r="D35" s="27">
        <f>D34*(1+INPUT!C12)</f>
        <v/>
      </c>
      <c r="E35" s="27">
        <f>INPUT!B5</f>
        <v/>
      </c>
      <c r="F35" s="28">
        <f>B35-C35-D35-E35</f>
        <v/>
      </c>
      <c r="G35" s="28">
        <f>G34+F35</f>
        <v/>
      </c>
    </row>
    <row r="36">
      <c r="A36" s="26" t="n">
        <v>10</v>
      </c>
      <c r="B36" s="27">
        <f>B35*(1+INPUT!C11)</f>
        <v/>
      </c>
      <c r="C36" s="27">
        <f>B36*(1-INPUT!C14)</f>
        <v/>
      </c>
      <c r="D36" s="27">
        <f>D35*(1+INPUT!C12)</f>
        <v/>
      </c>
      <c r="E36" s="27">
        <f>INPUT!B5</f>
        <v/>
      </c>
      <c r="F36" s="28">
        <f>B36-C36-D36-E36</f>
        <v/>
      </c>
      <c r="G36" s="28">
        <f>G35+F36</f>
        <v/>
      </c>
    </row>
    <row r="37">
      <c r="A37" s="26" t="n">
        <v>11</v>
      </c>
      <c r="B37" s="27">
        <f>B36*(1+INPUT!C11)</f>
        <v/>
      </c>
      <c r="C37" s="27">
        <f>B37*(1-INPUT!C14)</f>
        <v/>
      </c>
      <c r="D37" s="27">
        <f>D36*(1+INPUT!C12)</f>
        <v/>
      </c>
      <c r="E37" s="27">
        <f>INPUT!B5</f>
        <v/>
      </c>
      <c r="F37" s="28">
        <f>B37-C37-D37-E37</f>
        <v/>
      </c>
      <c r="G37" s="28">
        <f>G36+F37</f>
        <v/>
      </c>
    </row>
    <row r="38">
      <c r="A38" s="26" t="n">
        <v>12</v>
      </c>
      <c r="B38" s="27">
        <f>B37*(1+INPUT!C11)</f>
        <v/>
      </c>
      <c r="C38" s="27">
        <f>B38*(1-INPUT!C14)</f>
        <v/>
      </c>
      <c r="D38" s="27">
        <f>D37*(1+INPUT!C12)</f>
        <v/>
      </c>
      <c r="E38" s="27">
        <f>INPUT!B5</f>
        <v/>
      </c>
      <c r="F38" s="28">
        <f>B38-C38-D38-E38</f>
        <v/>
      </c>
      <c r="G38" s="28">
        <f>G37+F38</f>
        <v/>
      </c>
    </row>
    <row r="40" ht="28" customHeight="1">
      <c r="A40" s="29" t="inlineStr">
        <is>
          <t>BASE CASE: Total Revenue</t>
        </is>
      </c>
      <c r="B40" s="28">
        <f>SUM(B27:B38)</f>
        <v/>
      </c>
    </row>
    <row r="41" ht="28" customHeight="1">
      <c r="A41" s="29" t="inlineStr">
        <is>
          <t>BASE CASE: Total Net Income</t>
        </is>
      </c>
      <c r="B41" s="28">
        <f>SUM(F27:F38)</f>
        <v/>
      </c>
    </row>
    <row r="42" ht="28" customHeight="1">
      <c r="A42" s="29" t="inlineStr">
        <is>
          <t>BASE CASE: After-Tax Net Income</t>
        </is>
      </c>
      <c r="B42" s="28">
        <f>IF(B41&gt;0,B41*(1-CONFIG!B3),B41)</f>
        <v/>
      </c>
    </row>
    <row r="43" ht="28" customHeight="1">
      <c r="A43" s="29" t="inlineStr">
        <is>
          <t>BASE CASE: ROI</t>
        </is>
      </c>
      <c r="B43" s="30">
        <f>IF(INPUT!B4&gt;0,B42/INPUT!B4,0)</f>
        <v/>
      </c>
    </row>
    <row r="44" ht="28" customHeight="1">
      <c r="A44" s="29" t="inlineStr">
        <is>
          <t>BASE CASE: Cumulative at Month 12</t>
        </is>
      </c>
      <c r="B44" s="28">
        <f>G38</f>
        <v/>
      </c>
    </row>
    <row r="45" ht="28" customHeight="1">
      <c r="A45" s="29" t="inlineStr">
        <is>
          <t>BASE CASE: Break-Even Month</t>
        </is>
      </c>
      <c r="B45" s="31">
        <f>IFERROR(MATCH(TRUE,INDEX(G27:G38&gt;=0,0),0),"Never")</f>
        <v/>
      </c>
    </row>
    <row r="47" ht="28" customHeight="1">
      <c r="A47" s="16" t="inlineStr">
        <is>
          <t xml:space="preserve">  WORST CASE — 12-MONTH P&amp;L</t>
        </is>
      </c>
      <c r="B47" s="17" t="n"/>
      <c r="C47" s="17" t="n"/>
      <c r="D47" s="17" t="n"/>
      <c r="E47" s="17" t="n"/>
      <c r="F47" s="17" t="n"/>
      <c r="G47" s="17" t="n"/>
    </row>
    <row r="48" ht="32" customHeight="1">
      <c r="A48" s="20" t="inlineStr">
        <is>
          <t>Month</t>
        </is>
      </c>
      <c r="B48" s="20" t="inlineStr">
        <is>
          <t>Revenue</t>
        </is>
      </c>
      <c r="C48" s="20" t="inlineStr">
        <is>
          <t>COGS</t>
        </is>
      </c>
      <c r="D48" s="20" t="inlineStr">
        <is>
          <t>Var Costs</t>
        </is>
      </c>
      <c r="E48" s="20" t="inlineStr">
        <is>
          <t>Fixed</t>
        </is>
      </c>
      <c r="F48" s="20" t="inlineStr">
        <is>
          <t>Net Income</t>
        </is>
      </c>
      <c r="G48" s="20" t="inlineStr">
        <is>
          <t>Cumulative</t>
        </is>
      </c>
    </row>
    <row r="49">
      <c r="A49" s="26" t="n">
        <v>1</v>
      </c>
      <c r="B49" s="27">
        <f>INPUT!D9</f>
        <v/>
      </c>
      <c r="C49" s="27">
        <f>B49*(1-INPUT!D14)</f>
        <v/>
      </c>
      <c r="D49" s="27">
        <f>INPUT!D10</f>
        <v/>
      </c>
      <c r="E49" s="27">
        <f>INPUT!B5</f>
        <v/>
      </c>
      <c r="F49" s="28">
        <f>B49-C49-D49-E49</f>
        <v/>
      </c>
      <c r="G49" s="28">
        <f>-INPUT!B4+F49</f>
        <v/>
      </c>
    </row>
    <row r="50">
      <c r="A50" s="26" t="n">
        <v>2</v>
      </c>
      <c r="B50" s="27">
        <f>B49*(1+INPUT!D11)</f>
        <v/>
      </c>
      <c r="C50" s="27">
        <f>B50*(1-INPUT!D14)</f>
        <v/>
      </c>
      <c r="D50" s="27">
        <f>D49*(1+INPUT!D12)</f>
        <v/>
      </c>
      <c r="E50" s="27">
        <f>INPUT!B5</f>
        <v/>
      </c>
      <c r="F50" s="28">
        <f>B50-C50-D50-E50</f>
        <v/>
      </c>
      <c r="G50" s="28">
        <f>G49+F50</f>
        <v/>
      </c>
    </row>
    <row r="51">
      <c r="A51" s="26" t="n">
        <v>3</v>
      </c>
      <c r="B51" s="27">
        <f>B50*(1+INPUT!D11)</f>
        <v/>
      </c>
      <c r="C51" s="27">
        <f>B51*(1-INPUT!D14)</f>
        <v/>
      </c>
      <c r="D51" s="27">
        <f>D50*(1+INPUT!D12)</f>
        <v/>
      </c>
      <c r="E51" s="27">
        <f>INPUT!B5</f>
        <v/>
      </c>
      <c r="F51" s="28">
        <f>B51-C51-D51-E51</f>
        <v/>
      </c>
      <c r="G51" s="28">
        <f>G50+F51</f>
        <v/>
      </c>
    </row>
    <row r="52">
      <c r="A52" s="26" t="n">
        <v>4</v>
      </c>
      <c r="B52" s="27">
        <f>B51*(1+INPUT!D11)</f>
        <v/>
      </c>
      <c r="C52" s="27">
        <f>B52*(1-INPUT!D14)</f>
        <v/>
      </c>
      <c r="D52" s="27">
        <f>D51*(1+INPUT!D12)</f>
        <v/>
      </c>
      <c r="E52" s="27">
        <f>INPUT!B5</f>
        <v/>
      </c>
      <c r="F52" s="28">
        <f>B52-C52-D52-E52</f>
        <v/>
      </c>
      <c r="G52" s="28">
        <f>G51+F52</f>
        <v/>
      </c>
    </row>
    <row r="53">
      <c r="A53" s="26" t="n">
        <v>5</v>
      </c>
      <c r="B53" s="27">
        <f>B52*(1+INPUT!D11)</f>
        <v/>
      </c>
      <c r="C53" s="27">
        <f>B53*(1-INPUT!D14)</f>
        <v/>
      </c>
      <c r="D53" s="27">
        <f>D52*(1+INPUT!D12)</f>
        <v/>
      </c>
      <c r="E53" s="27">
        <f>INPUT!B5</f>
        <v/>
      </c>
      <c r="F53" s="28">
        <f>B53-C53-D53-E53</f>
        <v/>
      </c>
      <c r="G53" s="28">
        <f>G52+F53</f>
        <v/>
      </c>
    </row>
    <row r="54">
      <c r="A54" s="26" t="n">
        <v>6</v>
      </c>
      <c r="B54" s="27">
        <f>B53*(1+INPUT!D11)</f>
        <v/>
      </c>
      <c r="C54" s="27">
        <f>B54*(1-INPUT!D14)</f>
        <v/>
      </c>
      <c r="D54" s="27">
        <f>D53*(1+INPUT!D12)</f>
        <v/>
      </c>
      <c r="E54" s="27">
        <f>INPUT!B5</f>
        <v/>
      </c>
      <c r="F54" s="28">
        <f>B54-C54-D54-E54</f>
        <v/>
      </c>
      <c r="G54" s="28">
        <f>G53+F54</f>
        <v/>
      </c>
    </row>
    <row r="55">
      <c r="A55" s="26" t="n">
        <v>7</v>
      </c>
      <c r="B55" s="27">
        <f>B54*(1+INPUT!D11)</f>
        <v/>
      </c>
      <c r="C55" s="27">
        <f>B55*(1-INPUT!D14)</f>
        <v/>
      </c>
      <c r="D55" s="27">
        <f>D54*(1+INPUT!D12)</f>
        <v/>
      </c>
      <c r="E55" s="27">
        <f>INPUT!B5</f>
        <v/>
      </c>
      <c r="F55" s="28">
        <f>B55-C55-D55-E55</f>
        <v/>
      </c>
      <c r="G55" s="28">
        <f>G54+F55</f>
        <v/>
      </c>
    </row>
    <row r="56">
      <c r="A56" s="26" t="n">
        <v>8</v>
      </c>
      <c r="B56" s="27">
        <f>B55*(1+INPUT!D11)</f>
        <v/>
      </c>
      <c r="C56" s="27">
        <f>B56*(1-INPUT!D14)</f>
        <v/>
      </c>
      <c r="D56" s="27">
        <f>D55*(1+INPUT!D12)</f>
        <v/>
      </c>
      <c r="E56" s="27">
        <f>INPUT!B5</f>
        <v/>
      </c>
      <c r="F56" s="28">
        <f>B56-C56-D56-E56</f>
        <v/>
      </c>
      <c r="G56" s="28">
        <f>G55+F56</f>
        <v/>
      </c>
    </row>
    <row r="57">
      <c r="A57" s="26" t="n">
        <v>9</v>
      </c>
      <c r="B57" s="27">
        <f>B56*(1+INPUT!D11)</f>
        <v/>
      </c>
      <c r="C57" s="27">
        <f>B57*(1-INPUT!D14)</f>
        <v/>
      </c>
      <c r="D57" s="27">
        <f>D56*(1+INPUT!D12)</f>
        <v/>
      </c>
      <c r="E57" s="27">
        <f>INPUT!B5</f>
        <v/>
      </c>
      <c r="F57" s="28">
        <f>B57-C57-D57-E57</f>
        <v/>
      </c>
      <c r="G57" s="28">
        <f>G56+F57</f>
        <v/>
      </c>
    </row>
    <row r="58">
      <c r="A58" s="26" t="n">
        <v>10</v>
      </c>
      <c r="B58" s="27">
        <f>B57*(1+INPUT!D11)</f>
        <v/>
      </c>
      <c r="C58" s="27">
        <f>B58*(1-INPUT!D14)</f>
        <v/>
      </c>
      <c r="D58" s="27">
        <f>D57*(1+INPUT!D12)</f>
        <v/>
      </c>
      <c r="E58" s="27">
        <f>INPUT!B5</f>
        <v/>
      </c>
      <c r="F58" s="28">
        <f>B58-C58-D58-E58</f>
        <v/>
      </c>
      <c r="G58" s="28">
        <f>G57+F58</f>
        <v/>
      </c>
    </row>
    <row r="59">
      <c r="A59" s="26" t="n">
        <v>11</v>
      </c>
      <c r="B59" s="27">
        <f>B58*(1+INPUT!D11)</f>
        <v/>
      </c>
      <c r="C59" s="27">
        <f>B59*(1-INPUT!D14)</f>
        <v/>
      </c>
      <c r="D59" s="27">
        <f>D58*(1+INPUT!D12)</f>
        <v/>
      </c>
      <c r="E59" s="27">
        <f>INPUT!B5</f>
        <v/>
      </c>
      <c r="F59" s="28">
        <f>B59-C59-D59-E59</f>
        <v/>
      </c>
      <c r="G59" s="28">
        <f>G58+F59</f>
        <v/>
      </c>
    </row>
    <row r="60">
      <c r="A60" s="26" t="n">
        <v>12</v>
      </c>
      <c r="B60" s="27">
        <f>B59*(1+INPUT!D11)</f>
        <v/>
      </c>
      <c r="C60" s="27">
        <f>B60*(1-INPUT!D14)</f>
        <v/>
      </c>
      <c r="D60" s="27">
        <f>D59*(1+INPUT!D12)</f>
        <v/>
      </c>
      <c r="E60" s="27">
        <f>INPUT!B5</f>
        <v/>
      </c>
      <c r="F60" s="28">
        <f>B60-C60-D60-E60</f>
        <v/>
      </c>
      <c r="G60" s="28">
        <f>G59+F60</f>
        <v/>
      </c>
    </row>
    <row r="62" ht="28" customHeight="1">
      <c r="A62" s="29" t="inlineStr">
        <is>
          <t>WORST CASE: Total Revenue</t>
        </is>
      </c>
      <c r="B62" s="28">
        <f>SUM(B49:B60)</f>
        <v/>
      </c>
    </row>
    <row r="63" ht="28" customHeight="1">
      <c r="A63" s="29" t="inlineStr">
        <is>
          <t>WORST CASE: Total Net Income</t>
        </is>
      </c>
      <c r="B63" s="28">
        <f>SUM(F49:F60)</f>
        <v/>
      </c>
    </row>
    <row r="64" ht="28" customHeight="1">
      <c r="A64" s="29" t="inlineStr">
        <is>
          <t>WORST CASE: After-Tax Net Income</t>
        </is>
      </c>
      <c r="B64" s="28">
        <f>IF(B63&gt;0,B63*(1-CONFIG!B3),B63)</f>
        <v/>
      </c>
    </row>
    <row r="65" ht="28" customHeight="1">
      <c r="A65" s="29" t="inlineStr">
        <is>
          <t>WORST CASE: ROI</t>
        </is>
      </c>
      <c r="B65" s="30">
        <f>IF(INPUT!B4&gt;0,B64/INPUT!B4,0)</f>
        <v/>
      </c>
    </row>
    <row r="66" ht="28" customHeight="1">
      <c r="A66" s="29" t="inlineStr">
        <is>
          <t>WORST CASE: Cumulative at Month 12</t>
        </is>
      </c>
      <c r="B66" s="28">
        <f>G60</f>
        <v/>
      </c>
    </row>
    <row r="67" ht="28" customHeight="1">
      <c r="A67" s="29" t="inlineStr">
        <is>
          <t>WORST CASE: Break-Even Month</t>
        </is>
      </c>
      <c r="B67" s="31">
        <f>IFERROR(MATCH(TRUE,INDEX(G49:G60&gt;=0,0),0),"Never")</f>
        <v/>
      </c>
    </row>
    <row r="69" ht="28" customHeight="1">
      <c r="A69" s="32" t="inlineStr">
        <is>
          <t xml:space="preserve">  PROBABILITY-WEIGHTED OUTCOMES</t>
        </is>
      </c>
      <c r="B69" s="33" t="n"/>
      <c r="C69" s="33" t="n"/>
      <c r="D69" s="33" t="n"/>
      <c r="E69" s="33" t="n"/>
      <c r="F69" s="33" t="n"/>
      <c r="G69" s="33" t="n"/>
    </row>
    <row r="70" ht="28" customHeight="1">
      <c r="A70" s="29" t="inlineStr">
        <is>
          <t>Expected Revenue</t>
        </is>
      </c>
      <c r="B70" s="28">
        <f>B18*INPUT!B13+B40*INPUT!C13+B62*INPUT!D13</f>
        <v/>
      </c>
    </row>
    <row r="71" ht="28" customHeight="1">
      <c r="A71" s="29" t="inlineStr">
        <is>
          <t>Expected Net Income</t>
        </is>
      </c>
      <c r="B71" s="28">
        <f>B20*INPUT!B13+B42*INPUT!C13+B64*INPUT!D13</f>
        <v/>
      </c>
    </row>
    <row r="72" ht="28" customHeight="1">
      <c r="A72" s="29" t="inlineStr">
        <is>
          <t>Expected ROI</t>
        </is>
      </c>
      <c r="B72" s="30">
        <f>B21*INPUT!B13+B43*INPUT!C13+B65*INPUT!D13</f>
        <v/>
      </c>
    </row>
    <row r="73" ht="28" customHeight="1">
      <c r="A73" s="29" t="inlineStr">
        <is>
          <t>Expected Cumulative P&amp;L</t>
        </is>
      </c>
      <c r="B73" s="28">
        <f>B22*INPUT!B13+B44*INPUT!C13+B66*INPUT!D13</f>
        <v/>
      </c>
    </row>
    <row r="75" ht="28" customHeight="1">
      <c r="A75" s="16" t="inlineStr">
        <is>
          <t xml:space="preserve">  VARIANCE ANALYSIS</t>
        </is>
      </c>
      <c r="B75" s="17" t="n"/>
      <c r="C75" s="17" t="n"/>
      <c r="D75" s="17" t="n"/>
      <c r="E75" s="17" t="n"/>
      <c r="F75" s="17" t="n"/>
      <c r="G75" s="17" t="n"/>
    </row>
    <row r="76" ht="28" customHeight="1">
      <c r="A76" s="29" t="inlineStr">
        <is>
          <t>Revenue Range (Best - Worst)</t>
        </is>
      </c>
      <c r="B76" s="28">
        <f>B18-B62</f>
        <v/>
      </c>
    </row>
    <row r="77" ht="28" customHeight="1">
      <c r="A77" s="29" t="inlineStr">
        <is>
          <t>Net Income Range</t>
        </is>
      </c>
      <c r="B77" s="28">
        <f>B20-B64</f>
        <v/>
      </c>
    </row>
    <row r="78" ht="28" customHeight="1">
      <c r="A78" s="29" t="inlineStr">
        <is>
          <t>ROI Range</t>
        </is>
      </c>
      <c r="B78" s="30">
        <f>B21-B65</f>
        <v/>
      </c>
    </row>
    <row r="79" ht="28" customHeight="1">
      <c r="A79" s="29" t="inlineStr">
        <is>
          <t>Net Income Std Dev (weighted)</t>
        </is>
      </c>
      <c r="B79" s="28">
        <f>SQRT(INPUT!B13*(B20-B71)^2+INPUT!C13*(B42-B71)^2+INPUT!D13*(B64-B71)^2)</f>
        <v/>
      </c>
    </row>
    <row r="80" ht="28" customHeight="1">
      <c r="A80" s="29" t="inlineStr">
        <is>
          <t>Coefficient of Variation</t>
        </is>
      </c>
      <c r="B80" s="30">
        <f>IF(B71&lt;&gt;0,B79/ABS(B71),0)</f>
        <v/>
      </c>
    </row>
    <row r="81" ht="28" customHeight="1">
      <c r="A81" s="29" t="inlineStr">
        <is>
          <t>Downside Risk (worst case prob)</t>
        </is>
      </c>
      <c r="B81" s="23">
        <f>INPUT!D13</f>
        <v/>
      </c>
    </row>
    <row r="82" ht="28" customHeight="1">
      <c r="A82" s="29" t="inlineStr">
        <is>
          <t>Downside Exposure ($)</t>
        </is>
      </c>
      <c r="B82" s="28">
        <f>B66</f>
        <v/>
      </c>
    </row>
    <row r="84" ht="28" customHeight="1">
      <c r="A84" s="16" t="inlineStr">
        <is>
          <t xml:space="preserve">  RISK-ADJUSTED ANALYSIS</t>
        </is>
      </c>
      <c r="B84" s="17" t="n"/>
      <c r="C84" s="17" t="n"/>
      <c r="D84" s="17" t="n"/>
      <c r="E84" s="17" t="n"/>
      <c r="F84" s="17" t="n"/>
      <c r="G84" s="17" t="n"/>
    </row>
    <row r="85" ht="28" customHeight="1">
      <c r="A85" s="29" t="inlineStr">
        <is>
          <t>Risk-Adjusted Return</t>
        </is>
      </c>
      <c r="B85" s="30">
        <f>B72-(1-CONFIG!B8)*B80</f>
        <v/>
      </c>
    </row>
    <row r="86" ht="28" customHeight="1">
      <c r="A86" s="29" t="inlineStr">
        <is>
          <t>Sharpe-Like Ratio</t>
        </is>
      </c>
      <c r="B86" s="34">
        <f>IF(B79&gt;0,(B71)/B79,0)</f>
        <v/>
      </c>
    </row>
    <row r="87" ht="28" customHeight="1">
      <c r="A87" s="29" t="inlineStr">
        <is>
          <t>Probability of Loss</t>
        </is>
      </c>
      <c r="B87" s="23">
        <f>IF(B64&lt;0,INPUT!D13,0)+IF(B42&lt;0,INPUT!C13,0)+IF(B20&lt;0,INPUT!B13,0)</f>
        <v/>
      </c>
    </row>
    <row r="89" ht="28" customHeight="1">
      <c r="A89" s="32" t="inlineStr">
        <is>
          <t xml:space="preserve">  DECISION RECOMMENDATION</t>
        </is>
      </c>
      <c r="B89" s="33" t="n"/>
      <c r="C89" s="33" t="n"/>
      <c r="D89" s="33" t="n"/>
      <c r="E89" s="33" t="n"/>
      <c r="F89" s="33" t="n"/>
      <c r="G89" s="33" t="n"/>
    </row>
    <row r="90" ht="28" customHeight="1">
      <c r="A90" s="29" t="inlineStr">
        <is>
          <t>Decision</t>
        </is>
      </c>
      <c r="B90" s="31">
        <f>IF(AND(B72&gt;=CONFIG!B6,B87&lt;=0.25),"GO",IF(AND(B72&gt;=CONFIG!B7,B87&lt;=0.5),"CAUTIOUS","NO-GO"))</f>
        <v/>
      </c>
    </row>
    <row r="91" ht="28" customHeight="1">
      <c r="A91" s="29" t="inlineStr">
        <is>
          <t>Confidence Level</t>
        </is>
      </c>
      <c r="B91" s="31">
        <f>IF(B80&lt;=0.3,"HIGH",IF(B80&lt;=0.6,"MEDIUM","LOW"))</f>
        <v/>
      </c>
    </row>
    <row r="92" ht="28" customHeight="1">
      <c r="A92" s="29" t="inlineStr">
        <is>
          <t>Rationale</t>
        </is>
      </c>
      <c r="B92" s="31">
        <f>IF(B90="GO","Expected returns exceed threshold with acceptable risk.",IF(B90="CAUTIOUS","Returns are positive but risk warrants careful monitoring.","Expected returns are insufficient or risk is too high."))</f>
        <v/>
      </c>
    </row>
  </sheetData>
  <mergeCells count="8">
    <mergeCell ref="A84:G84"/>
    <mergeCell ref="A89:G89"/>
    <mergeCell ref="A1:G1"/>
    <mergeCell ref="A3:G3"/>
    <mergeCell ref="A69:G69"/>
    <mergeCell ref="A25:G25"/>
    <mergeCell ref="A47:G47"/>
    <mergeCell ref="A75:G75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47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18" customWidth="1" min="3" max="3"/>
    <col width="18" customWidth="1" min="4" max="4"/>
    <col width="18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35" t="inlineStr">
        <is>
          <t>SCENARIO PLANNING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32" t="inlineStr">
        <is>
          <t xml:space="preserve">  DECISION</t>
        </is>
      </c>
      <c r="B4" s="33" t="n"/>
      <c r="C4" s="33" t="n"/>
      <c r="D4" s="33" t="n"/>
      <c r="E4" s="33" t="n"/>
    </row>
    <row r="5" ht="32" customHeight="1">
      <c r="A5" s="18" t="inlineStr">
        <is>
          <t>Recommendation</t>
        </is>
      </c>
      <c r="B5" s="36">
        <f>LOGIC!B90</f>
        <v/>
      </c>
    </row>
    <row r="6" ht="32" customHeight="1">
      <c r="A6" s="18" t="inlineStr">
        <is>
          <t>Confidence</t>
        </is>
      </c>
      <c r="B6" s="37">
        <f>LOGIC!B91</f>
        <v/>
      </c>
    </row>
    <row r="7" ht="32" customHeight="1">
      <c r="A7" s="18" t="inlineStr">
        <is>
          <t>Rationale</t>
        </is>
      </c>
      <c r="B7" s="37">
        <f>LOGIC!B92</f>
        <v/>
      </c>
    </row>
    <row r="9" ht="28" customHeight="1">
      <c r="A9" s="16" t="inlineStr">
        <is>
          <t xml:space="preserve">  SCENARIO COMPARISON</t>
        </is>
      </c>
      <c r="B9" s="17" t="n"/>
      <c r="C9" s="17" t="n"/>
      <c r="D9" s="17" t="n"/>
      <c r="E9" s="17" t="n"/>
    </row>
    <row r="10" ht="32" customHeight="1">
      <c r="A10" s="20" t="inlineStr">
        <is>
          <t>Metric</t>
        </is>
      </c>
      <c r="B10" s="20" t="inlineStr">
        <is>
          <t>Best Case</t>
        </is>
      </c>
      <c r="C10" s="20" t="inlineStr">
        <is>
          <t>Base Case</t>
        </is>
      </c>
      <c r="D10" s="20" t="inlineStr">
        <is>
          <t>Worst Case</t>
        </is>
      </c>
      <c r="E10" s="20" t="inlineStr">
        <is>
          <t>Expected</t>
        </is>
      </c>
    </row>
    <row r="11">
      <c r="A11" s="18" t="inlineStr">
        <is>
          <t>Total Revenue</t>
        </is>
      </c>
      <c r="B11" s="38">
        <f>LOGIC!B18</f>
        <v/>
      </c>
      <c r="C11" s="38">
        <f>LOGIC!B40</f>
        <v/>
      </c>
      <c r="D11" s="38">
        <f>LOGIC!B62</f>
        <v/>
      </c>
      <c r="E11" s="39">
        <f>LOGIC!B70</f>
        <v/>
      </c>
    </row>
    <row r="12">
      <c r="A12" s="18" t="inlineStr">
        <is>
          <t>After-Tax Net Income</t>
        </is>
      </c>
      <c r="B12" s="38">
        <f>LOGIC!B20</f>
        <v/>
      </c>
      <c r="C12" s="38">
        <f>LOGIC!B42</f>
        <v/>
      </c>
      <c r="D12" s="38">
        <f>LOGIC!B64</f>
        <v/>
      </c>
      <c r="E12" s="39">
        <f>LOGIC!B71</f>
        <v/>
      </c>
    </row>
    <row r="13">
      <c r="A13" s="18" t="inlineStr">
        <is>
          <t>ROI</t>
        </is>
      </c>
      <c r="B13" s="40">
        <f>LOGIC!B21</f>
        <v/>
      </c>
      <c r="C13" s="40">
        <f>LOGIC!B43</f>
        <v/>
      </c>
      <c r="D13" s="40">
        <f>LOGIC!B65</f>
        <v/>
      </c>
      <c r="E13" s="41">
        <f>LOGIC!B72</f>
        <v/>
      </c>
    </row>
    <row r="14">
      <c r="A14" s="18" t="inlineStr">
        <is>
          <t>Cumulative P&amp;L (Month 12)</t>
        </is>
      </c>
      <c r="B14" s="38">
        <f>LOGIC!B22</f>
        <v/>
      </c>
      <c r="C14" s="38">
        <f>LOGIC!B44</f>
        <v/>
      </c>
      <c r="D14" s="38">
        <f>LOGIC!B66</f>
        <v/>
      </c>
      <c r="E14" s="39">
        <f>LOGIC!B73</f>
        <v/>
      </c>
    </row>
    <row r="15">
      <c r="A15" s="18" t="inlineStr">
        <is>
          <t>Break-Even Month</t>
        </is>
      </c>
      <c r="B15" s="22">
        <f>LOGIC!B23</f>
        <v/>
      </c>
      <c r="C15" s="22">
        <f>LOGIC!B45</f>
        <v/>
      </c>
      <c r="D15" s="22">
        <f>LOGIC!B67</f>
        <v/>
      </c>
      <c r="E15" s="22" t="inlineStr"/>
    </row>
    <row r="16">
      <c r="A16" s="18" t="inlineStr">
        <is>
          <t>Probability</t>
        </is>
      </c>
      <c r="B16" s="42">
        <f>INPUT!B13</f>
        <v/>
      </c>
      <c r="C16" s="42">
        <f>INPUT!C13</f>
        <v/>
      </c>
      <c r="D16" s="42">
        <f>INPUT!D13</f>
        <v/>
      </c>
      <c r="E16" s="43">
        <f>INPUT!B13+INPUT!C13+INPUT!D13</f>
        <v/>
      </c>
    </row>
    <row r="18" ht="28" customHeight="1">
      <c r="A18" s="44" t="inlineStr">
        <is>
          <t xml:space="preserve">  VARIANCE &amp; RISK ANALYSIS</t>
        </is>
      </c>
      <c r="B18" s="45" t="n"/>
      <c r="C18" s="45" t="n"/>
      <c r="D18" s="45" t="n"/>
      <c r="E18" s="45" t="n"/>
    </row>
    <row r="19" ht="32" customHeight="1">
      <c r="A19" s="18" t="inlineStr">
        <is>
          <t>Revenue Range</t>
        </is>
      </c>
      <c r="B19" s="46">
        <f>LOGIC!B76</f>
        <v/>
      </c>
    </row>
    <row r="20" ht="32" customHeight="1">
      <c r="A20" s="18" t="inlineStr">
        <is>
          <t>Net Income Range</t>
        </is>
      </c>
      <c r="B20" s="46">
        <f>LOGIC!B77</f>
        <v/>
      </c>
    </row>
    <row r="21" ht="32" customHeight="1">
      <c r="A21" s="18" t="inlineStr">
        <is>
          <t>ROI Range</t>
        </is>
      </c>
      <c r="B21" s="47">
        <f>LOGIC!B78</f>
        <v/>
      </c>
    </row>
    <row r="22" ht="32" customHeight="1">
      <c r="A22" s="18" t="inlineStr">
        <is>
          <t>Income Std Deviation</t>
        </is>
      </c>
      <c r="B22" s="46">
        <f>LOGIC!B79</f>
        <v/>
      </c>
    </row>
    <row r="23" ht="32" customHeight="1">
      <c r="A23" s="18" t="inlineStr">
        <is>
          <t>Coefficient of Variation</t>
        </is>
      </c>
      <c r="B23" s="47">
        <f>LOGIC!B80</f>
        <v/>
      </c>
    </row>
    <row r="24" ht="32" customHeight="1">
      <c r="A24" s="18" t="inlineStr">
        <is>
          <t>Probability of Loss</t>
        </is>
      </c>
      <c r="B24" s="48">
        <f>LOGIC!B87</f>
        <v/>
      </c>
    </row>
    <row r="25" ht="32" customHeight="1">
      <c r="A25" s="18" t="inlineStr">
        <is>
          <t>Downside Exposure</t>
        </is>
      </c>
      <c r="B25" s="46">
        <f>LOGIC!B82</f>
        <v/>
      </c>
    </row>
    <row r="27" ht="28" customHeight="1">
      <c r="A27" s="14" t="inlineStr">
        <is>
          <t xml:space="preserve">  RISK-ADJUSTED RETURNS</t>
        </is>
      </c>
      <c r="B27" s="15" t="n"/>
      <c r="C27" s="15" t="n"/>
      <c r="D27" s="15" t="n"/>
      <c r="E27" s="15" t="n"/>
    </row>
    <row r="28" ht="32" customHeight="1">
      <c r="A28" s="18" t="inlineStr">
        <is>
          <t>Expected ROI</t>
        </is>
      </c>
      <c r="B28" s="49">
        <f>LOGIC!B72</f>
        <v/>
      </c>
    </row>
    <row r="29" ht="32" customHeight="1">
      <c r="A29" s="18" t="inlineStr">
        <is>
          <t>Risk-Adjusted Return</t>
        </is>
      </c>
      <c r="B29" s="47">
        <f>LOGIC!B85</f>
        <v/>
      </c>
    </row>
    <row r="30" ht="32" customHeight="1">
      <c r="A30" s="18" t="inlineStr">
        <is>
          <t>Sharpe-Like Ratio</t>
        </is>
      </c>
      <c r="B30" s="50">
        <f>LOGIC!B86</f>
        <v/>
      </c>
    </row>
    <row r="32" ht="28" customHeight="1">
      <c r="A32" s="32" t="inlineStr">
        <is>
          <t xml:space="preserve">  BASE CASE — MONTHLY P&amp;L DETAIL</t>
        </is>
      </c>
      <c r="B32" s="33" t="n"/>
      <c r="C32" s="33" t="n"/>
      <c r="D32" s="33" t="n"/>
      <c r="E32" s="33" t="n"/>
    </row>
    <row r="33" ht="32" customHeight="1">
      <c r="A33" s="20" t="inlineStr">
        <is>
          <t>Month</t>
        </is>
      </c>
      <c r="B33" s="20" t="inlineStr">
        <is>
          <t>Revenue</t>
        </is>
      </c>
      <c r="C33" s="20" t="inlineStr">
        <is>
          <t>Total Costs</t>
        </is>
      </c>
      <c r="D33" s="20" t="inlineStr">
        <is>
          <t>Net Income</t>
        </is>
      </c>
      <c r="E33" s="20" t="inlineStr">
        <is>
          <t>Cumulative</t>
        </is>
      </c>
    </row>
    <row r="34">
      <c r="A34" s="51" t="n">
        <v>1</v>
      </c>
      <c r="B34" s="38">
        <f>LOGIC!B27</f>
        <v/>
      </c>
      <c r="C34" s="38">
        <f>LOGIC!C27+LOGIC!D27+LOGIC!E27</f>
        <v/>
      </c>
      <c r="D34" s="39">
        <f>LOGIC!F27</f>
        <v/>
      </c>
      <c r="E34" s="39">
        <f>LOGIC!G27</f>
        <v/>
      </c>
    </row>
    <row r="35">
      <c r="A35" s="51" t="n">
        <v>2</v>
      </c>
      <c r="B35" s="38">
        <f>LOGIC!B28</f>
        <v/>
      </c>
      <c r="C35" s="38">
        <f>LOGIC!C28+LOGIC!D28+LOGIC!E28</f>
        <v/>
      </c>
      <c r="D35" s="39">
        <f>LOGIC!F28</f>
        <v/>
      </c>
      <c r="E35" s="39">
        <f>LOGIC!G28</f>
        <v/>
      </c>
    </row>
    <row r="36">
      <c r="A36" s="51" t="n">
        <v>3</v>
      </c>
      <c r="B36" s="38">
        <f>LOGIC!B29</f>
        <v/>
      </c>
      <c r="C36" s="38">
        <f>LOGIC!C29+LOGIC!D29+LOGIC!E29</f>
        <v/>
      </c>
      <c r="D36" s="39">
        <f>LOGIC!F29</f>
        <v/>
      </c>
      <c r="E36" s="39">
        <f>LOGIC!G29</f>
        <v/>
      </c>
    </row>
    <row r="37">
      <c r="A37" s="51" t="n">
        <v>4</v>
      </c>
      <c r="B37" s="38">
        <f>LOGIC!B30</f>
        <v/>
      </c>
      <c r="C37" s="38">
        <f>LOGIC!C30+LOGIC!D30+LOGIC!E30</f>
        <v/>
      </c>
      <c r="D37" s="39">
        <f>LOGIC!F30</f>
        <v/>
      </c>
      <c r="E37" s="39">
        <f>LOGIC!G30</f>
        <v/>
      </c>
    </row>
    <row r="38">
      <c r="A38" s="51" t="n">
        <v>5</v>
      </c>
      <c r="B38" s="38">
        <f>LOGIC!B31</f>
        <v/>
      </c>
      <c r="C38" s="38">
        <f>LOGIC!C31+LOGIC!D31+LOGIC!E31</f>
        <v/>
      </c>
      <c r="D38" s="39">
        <f>LOGIC!F31</f>
        <v/>
      </c>
      <c r="E38" s="39">
        <f>LOGIC!G31</f>
        <v/>
      </c>
    </row>
    <row r="39">
      <c r="A39" s="51" t="n">
        <v>6</v>
      </c>
      <c r="B39" s="38">
        <f>LOGIC!B32</f>
        <v/>
      </c>
      <c r="C39" s="38">
        <f>LOGIC!C32+LOGIC!D32+LOGIC!E32</f>
        <v/>
      </c>
      <c r="D39" s="39">
        <f>LOGIC!F32</f>
        <v/>
      </c>
      <c r="E39" s="39">
        <f>LOGIC!G32</f>
        <v/>
      </c>
    </row>
    <row r="40">
      <c r="A40" s="51" t="n">
        <v>7</v>
      </c>
      <c r="B40" s="38">
        <f>LOGIC!B33</f>
        <v/>
      </c>
      <c r="C40" s="38">
        <f>LOGIC!C33+LOGIC!D33+LOGIC!E33</f>
        <v/>
      </c>
      <c r="D40" s="39">
        <f>LOGIC!F33</f>
        <v/>
      </c>
      <c r="E40" s="39">
        <f>LOGIC!G33</f>
        <v/>
      </c>
    </row>
    <row r="41">
      <c r="A41" s="51" t="n">
        <v>8</v>
      </c>
      <c r="B41" s="38">
        <f>LOGIC!B34</f>
        <v/>
      </c>
      <c r="C41" s="38">
        <f>LOGIC!C34+LOGIC!D34+LOGIC!E34</f>
        <v/>
      </c>
      <c r="D41" s="39">
        <f>LOGIC!F34</f>
        <v/>
      </c>
      <c r="E41" s="39">
        <f>LOGIC!G34</f>
        <v/>
      </c>
    </row>
    <row r="42">
      <c r="A42" s="51" t="n">
        <v>9</v>
      </c>
      <c r="B42" s="38">
        <f>LOGIC!B35</f>
        <v/>
      </c>
      <c r="C42" s="38">
        <f>LOGIC!C35+LOGIC!D35+LOGIC!E35</f>
        <v/>
      </c>
      <c r="D42" s="39">
        <f>LOGIC!F35</f>
        <v/>
      </c>
      <c r="E42" s="39">
        <f>LOGIC!G35</f>
        <v/>
      </c>
    </row>
    <row r="43">
      <c r="A43" s="51" t="n">
        <v>10</v>
      </c>
      <c r="B43" s="38">
        <f>LOGIC!B36</f>
        <v/>
      </c>
      <c r="C43" s="38">
        <f>LOGIC!C36+LOGIC!D36+LOGIC!E36</f>
        <v/>
      </c>
      <c r="D43" s="39">
        <f>LOGIC!F36</f>
        <v/>
      </c>
      <c r="E43" s="39">
        <f>LOGIC!G36</f>
        <v/>
      </c>
    </row>
    <row r="44">
      <c r="A44" s="51" t="n">
        <v>11</v>
      </c>
      <c r="B44" s="38">
        <f>LOGIC!B37</f>
        <v/>
      </c>
      <c r="C44" s="38">
        <f>LOGIC!C37+LOGIC!D37+LOGIC!E37</f>
        <v/>
      </c>
      <c r="D44" s="39">
        <f>LOGIC!F37</f>
        <v/>
      </c>
      <c r="E44" s="39">
        <f>LOGIC!G37</f>
        <v/>
      </c>
    </row>
    <row r="45">
      <c r="A45" s="51" t="n">
        <v>12</v>
      </c>
      <c r="B45" s="38">
        <f>LOGIC!B38</f>
        <v/>
      </c>
      <c r="C45" s="38">
        <f>LOGIC!C38+LOGIC!D38+LOGIC!E38</f>
        <v/>
      </c>
      <c r="D45" s="39">
        <f>LOGIC!F38</f>
        <v/>
      </c>
      <c r="E45" s="39">
        <f>LOGIC!G38</f>
        <v/>
      </c>
    </row>
    <row r="47" ht="24" customHeight="1">
      <c r="A47" s="52" t="inlineStr">
        <is>
          <t>RangeLead.com  |  Premium B2B Lead Data  |  Free Download — rangelead.com/free-tools</t>
        </is>
      </c>
    </row>
  </sheetData>
  <mergeCells count="8">
    <mergeCell ref="A4:E4"/>
    <mergeCell ref="A18:E18"/>
    <mergeCell ref="A2:E2"/>
    <mergeCell ref="A47:E47"/>
    <mergeCell ref="A1:E1"/>
    <mergeCell ref="A32:E32"/>
    <mergeCell ref="A9:E9"/>
    <mergeCell ref="A27:E27"/>
  </mergeCells>
  <conditionalFormatting sqref="B5">
    <cfRule type="cellIs" priority="1" operator="equal" dxfId="0">
      <formula>"GO"</formula>
    </cfRule>
    <cfRule type="cellIs" priority="2" operator="equal" dxfId="1">
      <formula>"CAUTIOUS"</formula>
    </cfRule>
    <cfRule type="cellIs" priority="3" operator="equal" dxfId="2">
      <formula>"NO-GO"</formula>
    </cfRule>
  </conditionalFormatting>
  <conditionalFormatting sqref="B6">
    <cfRule type="cellIs" priority="4" operator="equal" dxfId="0">
      <formula>"HIGH"</formula>
    </cfRule>
    <cfRule type="cellIs" priority="5" operator="equal" dxfId="1">
      <formula>"MEDIUM"</formula>
    </cfRule>
    <cfRule type="cellIs" priority="6" operator="equal" dxfId="2">
      <formula>"LOW"</formula>
    </cfRule>
  </conditionalFormatting>
  <conditionalFormatting sqref="B12:E14">
    <cfRule type="cellIs" priority="7" operator="greaterThan" dxfId="0">
      <formula>0</formula>
    </cfRule>
    <cfRule type="cellIs" priority="8" operator="lessThan" dxfId="2">
      <formula>0</formula>
    </cfRule>
  </conditionalFormatting>
  <conditionalFormatting sqref="B28">
    <cfRule type="cellIs" priority="9" operator="greaterThan" dxfId="0">
      <formula>0</formula>
    </cfRule>
    <cfRule type="cellIs" priority="10" operator="lessThan" dxfId="2">
      <formula>0</formula>
    </cfRule>
  </conditionalFormatting>
  <conditionalFormatting sqref="D34:D45">
    <cfRule type="cellIs" priority="11" operator="greaterThan" dxfId="0">
      <formula>0</formula>
    </cfRule>
    <cfRule type="cellIs" priority="12" operator="lessThan" dxfId="2">
      <formula>0</formula>
    </cfRule>
  </conditionalFormatting>
  <conditionalFormatting sqref="E34:E45">
    <cfRule type="cellIs" priority="13" operator="greaterThan" dxfId="0">
      <formula>0</formula>
    </cfRule>
    <cfRule type="cellIs" priority="14" operator="lessThan" dxfId="2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2026-02-10T15:45:39Z</dcterms:created>
  <dcterms:modified xmlns:dcterms="http://purl.org/dc/terms/" xmlns:xsi="http://www.w3.org/2001/XMLSchema-instance" xsi:type="dcterms:W3CDTF">2026-02-10T15:45:39Z</dcterms:modified>
</cp:coreProperties>
</file>