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&quot;$&quot;#,##0"/>
    <numFmt numFmtId="166" formatCode="&quot;$&quot;#,##0.00"/>
    <numFmt numFmtId="167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2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6" fontId="10" fillId="10" borderId="1" applyAlignment="1" pivotButton="0" quotePrefix="0" xfId="0">
      <alignment horizontal="center" vertical="center"/>
    </xf>
    <xf numFmtId="10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0" fontId="7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166" fontId="10" fillId="7" borderId="1" applyAlignment="1" pivotButton="0" quotePrefix="0" xfId="0">
      <alignment horizontal="center" vertical="center"/>
    </xf>
    <xf numFmtId="10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6" fontId="13" fillId="11" borderId="1" applyAlignment="1" pivotButton="0" quotePrefix="0" xfId="0">
      <alignment horizontal="center" vertical="center"/>
    </xf>
    <xf numFmtId="165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PRICING STRATEGY SIMULATOR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Simulate different pricing strategies — cost-plus, competitive, and value-based — then compare margins, revenue potential, and profitability to find the optimal price point.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Cost Structure (fixed costs, variable cost per unit)</t>
        </is>
      </c>
    </row>
    <row r="9" ht="22" customHeight="1">
      <c r="A9" s="6" t="inlineStr">
        <is>
          <t xml:space="preserve">  • Competitor Prices (up to 5 competitors)</t>
        </is>
      </c>
    </row>
    <row r="10" ht="22" customHeight="1">
      <c r="A10" s="6" t="inlineStr">
        <is>
          <t xml:space="preserve">  • Volume Estimates at different price points</t>
        </is>
      </c>
    </row>
    <row r="11" ht="22" customHeight="1">
      <c r="A11" s="6" t="inlineStr">
        <is>
          <t xml:space="preserve">  • Perceived value metrics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Cost-Plus Price</t>
        </is>
      </c>
    </row>
    <row r="15" ht="22" customHeight="1">
      <c r="A15" s="6" t="inlineStr">
        <is>
          <t xml:space="preserve">  • Competitive Price (market average)</t>
        </is>
      </c>
    </row>
    <row r="16" ht="22" customHeight="1">
      <c r="A16" s="6" t="inlineStr">
        <is>
          <t xml:space="preserve">  • Value-Based Price</t>
        </is>
      </c>
    </row>
    <row r="17" ht="22" customHeight="1">
      <c r="A17" s="6" t="inlineStr">
        <is>
          <t xml:space="preserve">  • Margin analysis at each price point</t>
        </is>
      </c>
    </row>
    <row r="18" ht="22" customHeight="1">
      <c r="A18" s="6" t="inlineStr">
        <is>
          <t xml:space="preserve">  • Revenue and profit comparison</t>
        </is>
      </c>
    </row>
    <row r="19" ht="22" customHeight="1">
      <c r="A19" s="6" t="inlineStr">
        <is>
          <t xml:space="preserve">  • Optimal price recommendation</t>
        </is>
      </c>
    </row>
    <row r="20" ht="22" customHeight="1">
      <c r="A20" s="6" t="inlineStr">
        <is>
          <t xml:space="preserve">  • Price sensitivity matrix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2:B2"/>
    <mergeCell ref="A5:B5"/>
    <mergeCell ref="A14:B14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Target Margins &amp; Assumptions</t>
        </is>
      </c>
      <c r="B1" s="8" t="n"/>
      <c r="C1" s="8" t="n"/>
    </row>
    <row r="3" ht="26" customHeight="1">
      <c r="A3" s="9" t="inlineStr">
        <is>
          <t>Target Gross Margin</t>
        </is>
      </c>
      <c r="B3" s="10" t="n">
        <v>0.55</v>
      </c>
      <c r="C3" s="11" t="inlineStr">
        <is>
          <t>Desired gross margin percentage</t>
        </is>
      </c>
    </row>
    <row r="4" ht="26" customHeight="1">
      <c r="A4" s="9" t="inlineStr">
        <is>
          <t>Minimum Acceptable Margin</t>
        </is>
      </c>
      <c r="B4" s="10" t="n">
        <v>0.3</v>
      </c>
      <c r="C4" s="11" t="inlineStr">
        <is>
          <t>Floor margin — do not price below</t>
        </is>
      </c>
    </row>
    <row r="5" ht="26" customHeight="1">
      <c r="A5" s="9" t="inlineStr">
        <is>
          <t>Cost-Plus Markup (%)</t>
        </is>
      </c>
      <c r="B5" s="10" t="n">
        <v>0.6</v>
      </c>
      <c r="C5" s="11" t="inlineStr">
        <is>
          <t>Standard markup over unit cost</t>
        </is>
      </c>
    </row>
    <row r="6" ht="26" customHeight="1">
      <c r="A6" s="9" t="inlineStr">
        <is>
          <t>Value Premium Factor</t>
        </is>
      </c>
      <c r="B6" s="12" t="n">
        <v>1.25</v>
      </c>
      <c r="C6" s="11" t="inlineStr">
        <is>
          <t>Multiplier for perceived value price</t>
        </is>
      </c>
    </row>
    <row r="7" ht="26" customHeight="1">
      <c r="A7" s="9" t="inlineStr">
        <is>
          <t>Price Elasticity Estimate</t>
        </is>
      </c>
      <c r="B7" s="12" t="n">
        <v>-1.5</v>
      </c>
      <c r="C7" s="11" t="inlineStr">
        <is>
          <t>% volume change per 1% price change</t>
        </is>
      </c>
    </row>
    <row r="8" ht="26" customHeight="1">
      <c r="A8" s="9" t="inlineStr">
        <is>
          <t>Annual Fixed Costs</t>
        </is>
      </c>
      <c r="B8" s="13" t="n">
        <v>120000</v>
      </c>
      <c r="C8" s="11" t="inlineStr">
        <is>
          <t>For break-even analysis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33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24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PRICING INPUTS — Enter your data in yellow cells</t>
        </is>
      </c>
      <c r="B1" s="15" t="n"/>
      <c r="C1" s="15" t="n"/>
      <c r="D1" s="15" t="n"/>
    </row>
    <row r="3" ht="28" customHeight="1">
      <c r="A3" s="16" t="inlineStr">
        <is>
          <t xml:space="preserve">  COST STRUCTURE</t>
        </is>
      </c>
      <c r="B3" s="17" t="n"/>
      <c r="C3" s="17" t="n"/>
      <c r="D3" s="17" t="n"/>
    </row>
    <row r="4" ht="28" customHeight="1">
      <c r="A4" s="18" t="inlineStr">
        <is>
          <t>Variable Cost Per Unit</t>
        </is>
      </c>
      <c r="B4" s="19" t="n">
        <v>45</v>
      </c>
      <c r="C4" s="11" t="inlineStr">
        <is>
          <t>Direct materials + labor per unit</t>
        </is>
      </c>
    </row>
    <row r="5" ht="28" customHeight="1">
      <c r="A5" s="18" t="inlineStr">
        <is>
          <t>Shipping Cost Per Unit</t>
        </is>
      </c>
      <c r="B5" s="19" t="n">
        <v>5</v>
      </c>
      <c r="C5" s="11" t="inlineStr">
        <is>
          <t>Fulfillment &amp; shipping</t>
        </is>
      </c>
    </row>
    <row r="6" ht="28" customHeight="1">
      <c r="A6" s="18" t="inlineStr">
        <is>
          <t>Overhead Allocation Per Unit</t>
        </is>
      </c>
      <c r="B6" s="19" t="n">
        <v>8</v>
      </c>
      <c r="C6" s="11" t="inlineStr">
        <is>
          <t>Allocated fixed overhead</t>
        </is>
      </c>
    </row>
    <row r="7" ht="28" customHeight="1">
      <c r="A7" s="18" t="inlineStr">
        <is>
          <t>Monthly Fixed Costs</t>
        </is>
      </c>
      <c r="B7" s="20" t="n">
        <v>10000</v>
      </c>
      <c r="C7" s="11" t="inlineStr">
        <is>
          <t>Rent, salaries, etc.</t>
        </is>
      </c>
    </row>
    <row r="8" ht="28" customHeight="1">
      <c r="A8" s="18" t="inlineStr">
        <is>
          <t>Expected Monthly Volume</t>
        </is>
      </c>
      <c r="B8" s="21" t="n">
        <v>500</v>
      </c>
      <c r="C8" s="11" t="inlineStr">
        <is>
          <t>Units sold per month at current price</t>
        </is>
      </c>
    </row>
    <row r="10" ht="28" customHeight="1">
      <c r="A10" s="16" t="inlineStr">
        <is>
          <t xml:space="preserve">  COMPETITOR PRICES</t>
        </is>
      </c>
      <c r="B10" s="17" t="n"/>
      <c r="C10" s="17" t="n"/>
      <c r="D10" s="17" t="n"/>
    </row>
    <row r="11" ht="32" customHeight="1">
      <c r="A11" s="22" t="inlineStr">
        <is>
          <t>Competitor</t>
        </is>
      </c>
      <c r="B11" s="22" t="inlineStr">
        <is>
          <t>Price</t>
        </is>
      </c>
      <c r="C11" s="22" t="inlineStr">
        <is>
          <t>Quality Rating (1-10)</t>
        </is>
      </c>
      <c r="D11" s="22" t="inlineStr">
        <is>
          <t>Market Share Est.</t>
        </is>
      </c>
    </row>
    <row r="12">
      <c r="A12" s="23" t="inlineStr">
        <is>
          <t>Competitor A</t>
        </is>
      </c>
      <c r="B12" s="19" t="n">
        <v>95</v>
      </c>
      <c r="C12" s="21" t="n">
        <v>7</v>
      </c>
      <c r="D12" s="24" t="inlineStr">
        <is>
          <t>25%</t>
        </is>
      </c>
    </row>
    <row r="13">
      <c r="A13" s="23" t="inlineStr">
        <is>
          <t>Competitor B</t>
        </is>
      </c>
      <c r="B13" s="19" t="n">
        <v>110</v>
      </c>
      <c r="C13" s="21" t="n">
        <v>8</v>
      </c>
      <c r="D13" s="24" t="inlineStr">
        <is>
          <t>20%</t>
        </is>
      </c>
    </row>
    <row r="14">
      <c r="A14" s="23" t="inlineStr">
        <is>
          <t>Competitor C</t>
        </is>
      </c>
      <c r="B14" s="19" t="n">
        <v>80</v>
      </c>
      <c r="C14" s="21" t="n">
        <v>6</v>
      </c>
      <c r="D14" s="24" t="inlineStr">
        <is>
          <t>15%</t>
        </is>
      </c>
    </row>
    <row r="15">
      <c r="A15" s="23" t="inlineStr">
        <is>
          <t>Competitor D</t>
        </is>
      </c>
      <c r="B15" s="19" t="n">
        <v>125</v>
      </c>
      <c r="C15" s="21" t="n">
        <v>9</v>
      </c>
      <c r="D15" s="24" t="inlineStr">
        <is>
          <t>10%</t>
        </is>
      </c>
    </row>
    <row r="16">
      <c r="A16" s="23" t="inlineStr">
        <is>
          <t>Competitor E</t>
        </is>
      </c>
      <c r="B16" s="19" t="n">
        <v>88</v>
      </c>
      <c r="C16" s="21" t="n">
        <v>7</v>
      </c>
      <c r="D16" s="24" t="inlineStr">
        <is>
          <t>12%</t>
        </is>
      </c>
    </row>
    <row r="18" ht="28" customHeight="1">
      <c r="A18" s="16" t="inlineStr">
        <is>
          <t xml:space="preserve">  VALUE PERCEPTION</t>
        </is>
      </c>
      <c r="B18" s="17" t="n"/>
      <c r="C18" s="17" t="n"/>
      <c r="D18" s="17" t="n"/>
    </row>
    <row r="19" ht="28" customHeight="1">
      <c r="A19" s="18" t="inlineStr">
        <is>
          <t>Your Quality Rating (1-10)</t>
        </is>
      </c>
      <c r="B19" s="21" t="n">
        <v>8</v>
      </c>
      <c r="C19" s="11" t="inlineStr">
        <is>
          <t>Self-assessment of product quality</t>
        </is>
      </c>
    </row>
    <row r="20" ht="28" customHeight="1">
      <c r="A20" s="18" t="inlineStr">
        <is>
          <t>Brand Strength (1-10)</t>
        </is>
      </c>
      <c r="B20" s="21" t="n">
        <v>6</v>
      </c>
      <c r="C20" s="11" t="inlineStr">
        <is>
          <t>Brand recognition and trust</t>
        </is>
      </c>
    </row>
    <row r="21" ht="28" customHeight="1">
      <c r="A21" s="18" t="inlineStr">
        <is>
          <t>Unique Features Score (1-10)</t>
        </is>
      </c>
      <c r="B21" s="21" t="n">
        <v>7</v>
      </c>
      <c r="C21" s="11" t="inlineStr">
        <is>
          <t>Differentiation from competitors</t>
        </is>
      </c>
    </row>
    <row r="22" ht="28" customHeight="1">
      <c r="A22" s="18" t="inlineStr">
        <is>
          <t>Customer Willingness to Pay</t>
        </is>
      </c>
      <c r="B22" s="19" t="n">
        <v>120</v>
      </c>
      <c r="C22" s="11" t="inlineStr">
        <is>
          <t>From surveys or research</t>
        </is>
      </c>
    </row>
    <row r="24" ht="28" customHeight="1">
      <c r="A24" s="16" t="inlineStr">
        <is>
          <t xml:space="preserve">  VOLUME AT PRICE POINTS</t>
        </is>
      </c>
      <c r="B24" s="17" t="n"/>
      <c r="C24" s="17" t="n"/>
      <c r="D24" s="17" t="n"/>
    </row>
    <row r="25" ht="32" customHeight="1">
      <c r="A25" s="22" t="inlineStr">
        <is>
          <t>Price Point</t>
        </is>
      </c>
      <c r="B25" s="22" t="inlineStr">
        <is>
          <t>Est. Monthly Volume</t>
        </is>
      </c>
      <c r="C25" s="22" t="inlineStr"/>
      <c r="D25" s="22" t="inlineStr"/>
    </row>
    <row r="26">
      <c r="A26" s="20" t="n">
        <v>70</v>
      </c>
      <c r="B26" s="21" t="n">
        <v>800</v>
      </c>
    </row>
    <row r="27">
      <c r="A27" s="20" t="n">
        <v>80</v>
      </c>
      <c r="B27" s="21" t="n">
        <v>650</v>
      </c>
    </row>
    <row r="28">
      <c r="A28" s="20" t="n">
        <v>90</v>
      </c>
      <c r="B28" s="21" t="n">
        <v>520</v>
      </c>
    </row>
    <row r="29">
      <c r="A29" s="20" t="n">
        <v>100</v>
      </c>
      <c r="B29" s="21" t="n">
        <v>420</v>
      </c>
    </row>
    <row r="30">
      <c r="A30" s="20" t="n">
        <v>110</v>
      </c>
      <c r="B30" s="21" t="n">
        <v>340</v>
      </c>
    </row>
    <row r="31">
      <c r="A31" s="20" t="n">
        <v>120</v>
      </c>
      <c r="B31" s="21" t="n">
        <v>270</v>
      </c>
    </row>
    <row r="32">
      <c r="A32" s="20" t="n">
        <v>130</v>
      </c>
      <c r="B32" s="21" t="n">
        <v>200</v>
      </c>
    </row>
    <row r="33">
      <c r="A33" s="20" t="n">
        <v>140</v>
      </c>
      <c r="B33" s="21" t="n">
        <v>150</v>
      </c>
    </row>
  </sheetData>
  <mergeCells count="5">
    <mergeCell ref="A1:D1"/>
    <mergeCell ref="A18:D18"/>
    <mergeCell ref="A3:D3"/>
    <mergeCell ref="A24:D24"/>
    <mergeCell ref="A10:D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E5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5" t="inlineStr">
        <is>
          <t xml:space="preserve">  CALCULATIONS — All formulas, do NOT edit</t>
        </is>
      </c>
      <c r="B1" s="26" t="n"/>
      <c r="C1" s="26" t="n"/>
      <c r="D1" s="26" t="n"/>
      <c r="E1" s="26" t="n"/>
    </row>
    <row r="3" ht="28" customHeight="1">
      <c r="A3" s="16" t="inlineStr">
        <is>
          <t xml:space="preserve">  UNIT COST ANALYSIS</t>
        </is>
      </c>
      <c r="B3" s="17" t="n"/>
      <c r="C3" s="17" t="n"/>
      <c r="D3" s="17" t="n"/>
      <c r="E3" s="17" t="n"/>
    </row>
    <row r="4" ht="28" customHeight="1">
      <c r="A4" s="27" t="inlineStr">
        <is>
          <t>Total Variable Cost/Unit</t>
        </is>
      </c>
      <c r="B4" s="28">
        <f>INPUT!B4+INPUT!B5+INPUT!B6</f>
        <v/>
      </c>
    </row>
    <row r="5" ht="28" customHeight="1">
      <c r="A5" s="27" t="inlineStr">
        <is>
          <t>Fixed Cost/Unit (at expected vol)</t>
        </is>
      </c>
      <c r="B5" s="28">
        <f>IF(INPUT!B8&gt;0,INPUT!B7/INPUT!B8,0)</f>
        <v/>
      </c>
    </row>
    <row r="6" ht="28" customHeight="1">
      <c r="A6" s="27" t="inlineStr">
        <is>
          <t>Fully Loaded Unit Cost</t>
        </is>
      </c>
      <c r="B6" s="28">
        <f>B4+B5</f>
        <v/>
      </c>
    </row>
    <row r="8" ht="28" customHeight="1">
      <c r="A8" s="16" t="inlineStr">
        <is>
          <t xml:space="preserve">  COST-PLUS PRICING</t>
        </is>
      </c>
      <c r="B8" s="17" t="n"/>
      <c r="C8" s="17" t="n"/>
      <c r="D8" s="17" t="n"/>
      <c r="E8" s="17" t="n"/>
    </row>
    <row r="9" ht="28" customHeight="1">
      <c r="A9" s="27" t="inlineStr">
        <is>
          <t>Cost-Plus Price</t>
        </is>
      </c>
      <c r="B9" s="28">
        <f>B4*(1+CONFIG!B5)</f>
        <v/>
      </c>
    </row>
    <row r="10" ht="28" customHeight="1">
      <c r="A10" s="27" t="inlineStr">
        <is>
          <t>Cost-Plus Margin</t>
        </is>
      </c>
      <c r="B10" s="29">
        <f>IF(B9&gt;0,(B9-B4)/B9,0)</f>
        <v/>
      </c>
    </row>
    <row r="11" ht="28" customHeight="1">
      <c r="A11" s="27" t="inlineStr">
        <is>
          <t>Cost-Plus Monthly Revenue</t>
        </is>
      </c>
      <c r="B11" s="30">
        <f>B9*INPUT!B8</f>
        <v/>
      </c>
    </row>
    <row r="12" ht="28" customHeight="1">
      <c r="A12" s="27" t="inlineStr">
        <is>
          <t>Cost-Plus Monthly Profit</t>
        </is>
      </c>
      <c r="B12" s="30">
        <f>(B9-B4)*INPUT!B8-INPUT!B7</f>
        <v/>
      </c>
    </row>
    <row r="14" ht="28" customHeight="1">
      <c r="A14" s="16" t="inlineStr">
        <is>
          <t xml:space="preserve">  COMPETITIVE PRICING</t>
        </is>
      </c>
      <c r="B14" s="17" t="n"/>
      <c r="C14" s="17" t="n"/>
      <c r="D14" s="17" t="n"/>
      <c r="E14" s="17" t="n"/>
    </row>
    <row r="15" ht="28" customHeight="1">
      <c r="A15" s="27" t="inlineStr">
        <is>
          <t>Market Average Price</t>
        </is>
      </c>
      <c r="B15" s="28">
        <f>AVERAGE(INPUT!B12:B16)</f>
        <v/>
      </c>
    </row>
    <row r="16" ht="28" customHeight="1">
      <c r="A16" s="27" t="inlineStr">
        <is>
          <t>Market Median Price</t>
        </is>
      </c>
      <c r="B16" s="28">
        <f>MEDIAN(INPUT!B12:B16)</f>
        <v/>
      </c>
    </row>
    <row r="17" ht="28" customHeight="1">
      <c r="A17" s="27" t="inlineStr">
        <is>
          <t>Market Min Price</t>
        </is>
      </c>
      <c r="B17" s="28">
        <f>MIN(INPUT!B12:B16)</f>
        <v/>
      </c>
    </row>
    <row r="18" ht="28" customHeight="1">
      <c r="A18" s="27" t="inlineStr">
        <is>
          <t>Market Max Price</t>
        </is>
      </c>
      <c r="B18" s="28">
        <f>MAX(INPUT!B12:B16)</f>
        <v/>
      </c>
    </row>
    <row r="19" ht="28" customHeight="1">
      <c r="A19" s="27" t="inlineStr">
        <is>
          <t>Avg Competitor Quality</t>
        </is>
      </c>
      <c r="B19" s="31">
        <f>AVERAGE(INPUT!C12:C16)</f>
        <v/>
      </c>
    </row>
    <row r="20" ht="28" customHeight="1">
      <c r="A20" s="27" t="inlineStr">
        <is>
          <t>Quality-Adjusted Price</t>
        </is>
      </c>
      <c r="B20" s="28">
        <f>IF(B19&gt;0,B15*(INPUT!B19/B19),B15)</f>
        <v/>
      </c>
    </row>
    <row r="21" ht="28" customHeight="1">
      <c r="A21" s="27" t="inlineStr">
        <is>
          <t>Competitive Price (recommended)</t>
        </is>
      </c>
      <c r="B21" s="28">
        <f>B20</f>
        <v/>
      </c>
    </row>
    <row r="22" ht="28" customHeight="1">
      <c r="A22" s="27" t="inlineStr">
        <is>
          <t>Competitive Margin</t>
        </is>
      </c>
      <c r="B22" s="29">
        <f>IF(B21&gt;0,(B21-B4)/B21,0)</f>
        <v/>
      </c>
    </row>
    <row r="23" ht="28" customHeight="1">
      <c r="A23" s="27" t="inlineStr">
        <is>
          <t>Competitive Monthly Revenue</t>
        </is>
      </c>
      <c r="B23" s="30">
        <f>B21*INPUT!B8</f>
        <v/>
      </c>
    </row>
    <row r="24" ht="28" customHeight="1">
      <c r="A24" s="27" t="inlineStr">
        <is>
          <t>Competitive Monthly Profit</t>
        </is>
      </c>
      <c r="B24" s="30">
        <f>(B21-B4)*INPUT!B8-INPUT!B7</f>
        <v/>
      </c>
    </row>
    <row r="26" ht="28" customHeight="1">
      <c r="A26" s="16" t="inlineStr">
        <is>
          <t xml:space="preserve">  VALUE-BASED PRICING</t>
        </is>
      </c>
      <c r="B26" s="17" t="n"/>
      <c r="C26" s="17" t="n"/>
      <c r="D26" s="17" t="n"/>
      <c r="E26" s="17" t="n"/>
    </row>
    <row r="27" ht="28" customHeight="1">
      <c r="A27" s="27" t="inlineStr">
        <is>
          <t>Perceived Value Score</t>
        </is>
      </c>
      <c r="B27" s="31">
        <f>(INPUT!B19+INPUT!B20+INPUT!B21)/3</f>
        <v/>
      </c>
    </row>
    <row r="28" ht="28" customHeight="1">
      <c r="A28" s="27" t="inlineStr">
        <is>
          <t>Customer WTP</t>
        </is>
      </c>
      <c r="B28" s="28">
        <f>INPUT!B22</f>
        <v/>
      </c>
    </row>
    <row r="29" ht="28" customHeight="1">
      <c r="A29" s="27" t="inlineStr">
        <is>
          <t>Value-Based Price</t>
        </is>
      </c>
      <c r="B29" s="28">
        <f>MIN(B28,B15*CONFIG!B6)</f>
        <v/>
      </c>
    </row>
    <row r="30" ht="28" customHeight="1">
      <c r="A30" s="27" t="inlineStr">
        <is>
          <t>Value-Based Margin</t>
        </is>
      </c>
      <c r="B30" s="29">
        <f>IF(B29&gt;0,(B29-B4)/B29,0)</f>
        <v/>
      </c>
    </row>
    <row r="31" ht="28" customHeight="1">
      <c r="A31" s="27" t="inlineStr">
        <is>
          <t>Value-Based Monthly Revenue</t>
        </is>
      </c>
      <c r="B31" s="30">
        <f>B29*INPUT!B8</f>
        <v/>
      </c>
    </row>
    <row r="32" ht="28" customHeight="1">
      <c r="A32" s="27" t="inlineStr">
        <is>
          <t>Value-Based Monthly Profit</t>
        </is>
      </c>
      <c r="B32" s="30">
        <f>(B29-B4)*INPUT!B8-INPUT!B7</f>
        <v/>
      </c>
    </row>
    <row r="34" ht="28" customHeight="1">
      <c r="A34" s="16" t="inlineStr">
        <is>
          <t xml:space="preserve">  PRICE SENSITIVITY ANALYSIS</t>
        </is>
      </c>
      <c r="B34" s="17" t="n"/>
      <c r="C34" s="17" t="n"/>
      <c r="D34" s="17" t="n"/>
      <c r="E34" s="17" t="n"/>
    </row>
    <row r="35" ht="32" customHeight="1">
      <c r="A35" s="22" t="inlineStr">
        <is>
          <t>Price</t>
        </is>
      </c>
      <c r="B35" s="22" t="inlineStr">
        <is>
          <t>Volume</t>
        </is>
      </c>
      <c r="C35" s="22" t="inlineStr">
        <is>
          <t>Revenue</t>
        </is>
      </c>
      <c r="D35" s="22" t="inlineStr">
        <is>
          <t>Margin</t>
        </is>
      </c>
      <c r="E35" s="22" t="inlineStr">
        <is>
          <t>Profit</t>
        </is>
      </c>
    </row>
    <row r="36">
      <c r="A36" s="32">
        <f>INPUT!A26</f>
        <v/>
      </c>
      <c r="B36" s="33">
        <f>INPUT!B26</f>
        <v/>
      </c>
      <c r="C36" s="32">
        <f>A36*B36</f>
        <v/>
      </c>
      <c r="D36" s="34">
        <f>IF(A36&gt;0,(A36-$B$4)/A36,0)</f>
        <v/>
      </c>
      <c r="E36" s="32">
        <f>(A36-$B$4)*B36-INPUT!$B$7</f>
        <v/>
      </c>
    </row>
    <row r="37">
      <c r="A37" s="32">
        <f>INPUT!A27</f>
        <v/>
      </c>
      <c r="B37" s="33">
        <f>INPUT!B27</f>
        <v/>
      </c>
      <c r="C37" s="32">
        <f>A37*B37</f>
        <v/>
      </c>
      <c r="D37" s="34">
        <f>IF(A37&gt;0,(A37-$B$4)/A37,0)</f>
        <v/>
      </c>
      <c r="E37" s="32">
        <f>(A37-$B$4)*B37-INPUT!$B$7</f>
        <v/>
      </c>
    </row>
    <row r="38">
      <c r="A38" s="32">
        <f>INPUT!A28</f>
        <v/>
      </c>
      <c r="B38" s="33">
        <f>INPUT!B28</f>
        <v/>
      </c>
      <c r="C38" s="32">
        <f>A38*B38</f>
        <v/>
      </c>
      <c r="D38" s="34">
        <f>IF(A38&gt;0,(A38-$B$4)/A38,0)</f>
        <v/>
      </c>
      <c r="E38" s="32">
        <f>(A38-$B$4)*B38-INPUT!$B$7</f>
        <v/>
      </c>
    </row>
    <row r="39">
      <c r="A39" s="32">
        <f>INPUT!A29</f>
        <v/>
      </c>
      <c r="B39" s="33">
        <f>INPUT!B29</f>
        <v/>
      </c>
      <c r="C39" s="32">
        <f>A39*B39</f>
        <v/>
      </c>
      <c r="D39" s="34">
        <f>IF(A39&gt;0,(A39-$B$4)/A39,0)</f>
        <v/>
      </c>
      <c r="E39" s="32">
        <f>(A39-$B$4)*B39-INPUT!$B$7</f>
        <v/>
      </c>
    </row>
    <row r="40">
      <c r="A40" s="32">
        <f>INPUT!A30</f>
        <v/>
      </c>
      <c r="B40" s="33">
        <f>INPUT!B30</f>
        <v/>
      </c>
      <c r="C40" s="32">
        <f>A40*B40</f>
        <v/>
      </c>
      <c r="D40" s="34">
        <f>IF(A40&gt;0,(A40-$B$4)/A40,0)</f>
        <v/>
      </c>
      <c r="E40" s="32">
        <f>(A40-$B$4)*B40-INPUT!$B$7</f>
        <v/>
      </c>
    </row>
    <row r="41">
      <c r="A41" s="32">
        <f>INPUT!A31</f>
        <v/>
      </c>
      <c r="B41" s="33">
        <f>INPUT!B31</f>
        <v/>
      </c>
      <c r="C41" s="32">
        <f>A41*B41</f>
        <v/>
      </c>
      <c r="D41" s="34">
        <f>IF(A41&gt;0,(A41-$B$4)/A41,0)</f>
        <v/>
      </c>
      <c r="E41" s="32">
        <f>(A41-$B$4)*B41-INPUT!$B$7</f>
        <v/>
      </c>
    </row>
    <row r="42">
      <c r="A42" s="32">
        <f>INPUT!A32</f>
        <v/>
      </c>
      <c r="B42" s="33">
        <f>INPUT!B32</f>
        <v/>
      </c>
      <c r="C42" s="32">
        <f>A42*B42</f>
        <v/>
      </c>
      <c r="D42" s="34">
        <f>IF(A42&gt;0,(A42-$B$4)/A42,0)</f>
        <v/>
      </c>
      <c r="E42" s="32">
        <f>(A42-$B$4)*B42-INPUT!$B$7</f>
        <v/>
      </c>
    </row>
    <row r="43">
      <c r="A43" s="32">
        <f>INPUT!A33</f>
        <v/>
      </c>
      <c r="B43" s="33">
        <f>INPUT!B33</f>
        <v/>
      </c>
      <c r="C43" s="32">
        <f>A43*B43</f>
        <v/>
      </c>
      <c r="D43" s="34">
        <f>IF(A43&gt;0,(A43-$B$4)/A43,0)</f>
        <v/>
      </c>
      <c r="E43" s="32">
        <f>(A43-$B$4)*B43-INPUT!$B$7</f>
        <v/>
      </c>
    </row>
    <row r="45" ht="28" customHeight="1">
      <c r="A45" s="35" t="inlineStr">
        <is>
          <t xml:space="preserve">  OPTIMAL PRICE DETERMINATION</t>
        </is>
      </c>
      <c r="B45" s="36" t="n"/>
      <c r="C45" s="36" t="n"/>
      <c r="D45" s="36" t="n"/>
      <c r="E45" s="36" t="n"/>
    </row>
    <row r="46" ht="28" customHeight="1">
      <c r="A46" s="27" t="inlineStr">
        <is>
          <t>Max Profit Price</t>
        </is>
      </c>
      <c r="B46" s="28">
        <f>INDEX(A36:A43,MATCH(MAX(E36:E43),E36:E43,0))</f>
        <v/>
      </c>
    </row>
    <row r="47" ht="28" customHeight="1">
      <c r="A47" s="27" t="inlineStr">
        <is>
          <t>Max Profit Amount</t>
        </is>
      </c>
      <c r="B47" s="30">
        <f>MAX(E36:E43)</f>
        <v/>
      </c>
    </row>
    <row r="48" ht="28" customHeight="1">
      <c r="A48" s="27" t="inlineStr">
        <is>
          <t>Max Revenue Price</t>
        </is>
      </c>
      <c r="B48" s="28">
        <f>INDEX(A36:A43,MATCH(MAX(C36:C43),C36:C43,0))</f>
        <v/>
      </c>
    </row>
    <row r="49" ht="28" customHeight="1">
      <c r="A49" s="27" t="inlineStr">
        <is>
          <t>Max Revenue Amount</t>
        </is>
      </c>
      <c r="B49" s="30">
        <f>MAX(C36:C43)</f>
        <v/>
      </c>
    </row>
    <row r="50" ht="28" customHeight="1">
      <c r="A50" s="27" t="inlineStr">
        <is>
          <t>Recommended Price</t>
        </is>
      </c>
      <c r="B50" s="28">
        <f>B46</f>
        <v/>
      </c>
    </row>
    <row r="51" ht="28" customHeight="1">
      <c r="A51" s="27" t="inlineStr">
        <is>
          <t>Recommended Strategy</t>
        </is>
      </c>
      <c r="B51" s="37">
        <f>IF(B46=B9,"Cost-Plus aligns with optimal",IF(ABS(B46-B21)&lt;10,"Competitive pricing optimal","Value-based approach recommended"))</f>
        <v/>
      </c>
    </row>
    <row r="53" ht="28" customHeight="1">
      <c r="A53" s="16" t="inlineStr">
        <is>
          <t xml:space="preserve">  BREAK-EVEN ANALYSIS</t>
        </is>
      </c>
      <c r="B53" s="17" t="n"/>
      <c r="C53" s="17" t="n"/>
      <c r="D53" s="17" t="n"/>
      <c r="E53" s="17" t="n"/>
    </row>
    <row r="54" ht="28" customHeight="1">
      <c r="A54" s="27" t="inlineStr">
        <is>
          <t>Break-Even Units (Cost-Plus)</t>
        </is>
      </c>
      <c r="B54" s="38">
        <f>IF((B9-B4)&gt;0,CEILING(CONFIG!B8/(B9-B4),1),0)</f>
        <v/>
      </c>
    </row>
    <row r="55" ht="28" customHeight="1">
      <c r="A55" s="27" t="inlineStr">
        <is>
          <t>Break-Even Units (Competitive)</t>
        </is>
      </c>
      <c r="B55" s="38">
        <f>IF((B21-B4)&gt;0,CEILING(CONFIG!B8/(B21-B4),1),0)</f>
        <v/>
      </c>
    </row>
    <row r="56" ht="28" customHeight="1">
      <c r="A56" s="27" t="inlineStr">
        <is>
          <t>Break-Even Units (Value)</t>
        </is>
      </c>
      <c r="B56" s="38">
        <f>IF((B29-B4)&gt;0,CEILING(CONFIG!B8/(B29-B4),1),0)</f>
        <v/>
      </c>
    </row>
    <row r="57" ht="28" customHeight="1">
      <c r="A57" s="27" t="inlineStr">
        <is>
          <t>Break-Even Revenue (Cost-Plus)</t>
        </is>
      </c>
      <c r="B57" s="30">
        <f>B9*B54</f>
        <v/>
      </c>
    </row>
    <row r="58" ht="28" customHeight="1">
      <c r="A58" s="27" t="inlineStr">
        <is>
          <t>Break-Even Revenue (Competitive)</t>
        </is>
      </c>
      <c r="B58" s="30">
        <f>B21*B55</f>
        <v/>
      </c>
    </row>
    <row r="59" ht="28" customHeight="1">
      <c r="A59" s="27" t="inlineStr">
        <is>
          <t>Break-Even Revenue (Value)</t>
        </is>
      </c>
      <c r="B59" s="30">
        <f>B29*B56</f>
        <v/>
      </c>
    </row>
  </sheetData>
  <mergeCells count="8">
    <mergeCell ref="A53:E53"/>
    <mergeCell ref="A34:E34"/>
    <mergeCell ref="A26:E26"/>
    <mergeCell ref="A8:E8"/>
    <mergeCell ref="A1:E1"/>
    <mergeCell ref="A45:E45"/>
    <mergeCell ref="A14:E14"/>
    <mergeCell ref="A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5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9" t="inlineStr">
        <is>
          <t>PRICING STRATEGY SIMULATOR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UNIT COST BASELINE</t>
        </is>
      </c>
      <c r="B4" s="17" t="n"/>
      <c r="C4" s="17" t="n"/>
      <c r="D4" s="17" t="n"/>
      <c r="E4" s="17" t="n"/>
    </row>
    <row r="5" ht="32" customHeight="1">
      <c r="A5" s="18" t="inlineStr">
        <is>
          <t>Variable Cost Per Unit</t>
        </is>
      </c>
      <c r="B5" s="40">
        <f>LOGIC!B4</f>
        <v/>
      </c>
    </row>
    <row r="6" ht="32" customHeight="1">
      <c r="A6" s="18" t="inlineStr">
        <is>
          <t>Fully Loaded Unit Cost</t>
        </is>
      </c>
      <c r="B6" s="40">
        <f>LOGIC!B6</f>
        <v/>
      </c>
    </row>
    <row r="8" ht="28" customHeight="1">
      <c r="A8" s="35" t="inlineStr">
        <is>
          <t xml:space="preserve">  PRICING STRATEGY COMPARISON</t>
        </is>
      </c>
      <c r="B8" s="36" t="n"/>
      <c r="C8" s="36" t="n"/>
      <c r="D8" s="36" t="n"/>
      <c r="E8" s="36" t="n"/>
    </row>
    <row r="9" ht="32" customHeight="1">
      <c r="A9" s="22" t="inlineStr">
        <is>
          <t>Strategy</t>
        </is>
      </c>
      <c r="B9" s="22" t="inlineStr">
        <is>
          <t>Price</t>
        </is>
      </c>
      <c r="C9" s="22" t="inlineStr">
        <is>
          <t>Margin</t>
        </is>
      </c>
      <c r="D9" s="22" t="inlineStr">
        <is>
          <t>Monthly Rev</t>
        </is>
      </c>
      <c r="E9" s="22" t="inlineStr">
        <is>
          <t>Monthly Profit</t>
        </is>
      </c>
    </row>
    <row r="10">
      <c r="A10" s="18" t="inlineStr">
        <is>
          <t>Cost-Plus</t>
        </is>
      </c>
      <c r="B10" s="41">
        <f>LOGIC!B9</f>
        <v/>
      </c>
      <c r="C10" s="42">
        <f>LOGIC!B10</f>
        <v/>
      </c>
      <c r="D10" s="43">
        <f>LOGIC!B11</f>
        <v/>
      </c>
      <c r="E10" s="43">
        <f>LOGIC!B12</f>
        <v/>
      </c>
    </row>
    <row r="11">
      <c r="A11" s="18" t="inlineStr">
        <is>
          <t>Competitive</t>
        </is>
      </c>
      <c r="B11" s="41">
        <f>LOGIC!B21</f>
        <v/>
      </c>
      <c r="C11" s="42">
        <f>LOGIC!B22</f>
        <v/>
      </c>
      <c r="D11" s="43">
        <f>LOGIC!B23</f>
        <v/>
      </c>
      <c r="E11" s="43">
        <f>LOGIC!B24</f>
        <v/>
      </c>
    </row>
    <row r="12">
      <c r="A12" s="18" t="inlineStr">
        <is>
          <t>Value-Based</t>
        </is>
      </c>
      <c r="B12" s="41">
        <f>LOGIC!B29</f>
        <v/>
      </c>
      <c r="C12" s="42">
        <f>LOGIC!B30</f>
        <v/>
      </c>
      <c r="D12" s="43">
        <f>LOGIC!B31</f>
        <v/>
      </c>
      <c r="E12" s="43">
        <f>LOGIC!B32</f>
        <v/>
      </c>
    </row>
    <row r="14" ht="28" customHeight="1">
      <c r="A14" s="14" t="inlineStr">
        <is>
          <t xml:space="preserve">  OPTIMAL PRICE</t>
        </is>
      </c>
      <c r="B14" s="15" t="n"/>
      <c r="C14" s="15" t="n"/>
      <c r="D14" s="15" t="n"/>
      <c r="E14" s="15" t="n"/>
    </row>
    <row r="15" ht="32" customHeight="1">
      <c r="A15" s="18" t="inlineStr">
        <is>
          <t>Recommended Price</t>
        </is>
      </c>
      <c r="B15" s="44">
        <f>LOGIC!B50</f>
        <v/>
      </c>
    </row>
    <row r="16" ht="32" customHeight="1">
      <c r="A16" s="18" t="inlineStr">
        <is>
          <t>Max Monthly Profit</t>
        </is>
      </c>
      <c r="B16" s="45">
        <f>LOGIC!B47</f>
        <v/>
      </c>
    </row>
    <row r="17" ht="32" customHeight="1">
      <c r="A17" s="18" t="inlineStr">
        <is>
          <t>Strategy Recommendation</t>
        </is>
      </c>
      <c r="B17" s="46">
        <f>LOGIC!B51</f>
        <v/>
      </c>
    </row>
    <row r="19" ht="28" customHeight="1">
      <c r="A19" s="35" t="inlineStr">
        <is>
          <t xml:space="preserve">  PRICE SENSITIVITY TABLE</t>
        </is>
      </c>
      <c r="B19" s="36" t="n"/>
      <c r="C19" s="36" t="n"/>
      <c r="D19" s="36" t="n"/>
      <c r="E19" s="36" t="n"/>
    </row>
    <row r="20" ht="32" customHeight="1">
      <c r="A20" s="22" t="inlineStr">
        <is>
          <t>Price</t>
        </is>
      </c>
      <c r="B20" s="22" t="inlineStr">
        <is>
          <t>Volume</t>
        </is>
      </c>
      <c r="C20" s="22" t="inlineStr">
        <is>
          <t>Revenue</t>
        </is>
      </c>
      <c r="D20" s="22" t="inlineStr">
        <is>
          <t>Margin</t>
        </is>
      </c>
      <c r="E20" s="22" t="inlineStr">
        <is>
          <t>Profit</t>
        </is>
      </c>
    </row>
    <row r="21">
      <c r="A21" s="43">
        <f>LOGIC!A36</f>
        <v/>
      </c>
      <c r="B21" s="47">
        <f>LOGIC!B36</f>
        <v/>
      </c>
      <c r="C21" s="43">
        <f>LOGIC!C36</f>
        <v/>
      </c>
      <c r="D21" s="42">
        <f>LOGIC!D36</f>
        <v/>
      </c>
      <c r="E21" s="48">
        <f>LOGIC!E36</f>
        <v/>
      </c>
    </row>
    <row r="22">
      <c r="A22" s="43">
        <f>LOGIC!A37</f>
        <v/>
      </c>
      <c r="B22" s="47">
        <f>LOGIC!B37</f>
        <v/>
      </c>
      <c r="C22" s="43">
        <f>LOGIC!C37</f>
        <v/>
      </c>
      <c r="D22" s="42">
        <f>LOGIC!D37</f>
        <v/>
      </c>
      <c r="E22" s="48">
        <f>LOGIC!E37</f>
        <v/>
      </c>
    </row>
    <row r="23">
      <c r="A23" s="43">
        <f>LOGIC!A38</f>
        <v/>
      </c>
      <c r="B23" s="47">
        <f>LOGIC!B38</f>
        <v/>
      </c>
      <c r="C23" s="43">
        <f>LOGIC!C38</f>
        <v/>
      </c>
      <c r="D23" s="42">
        <f>LOGIC!D38</f>
        <v/>
      </c>
      <c r="E23" s="48">
        <f>LOGIC!E38</f>
        <v/>
      </c>
    </row>
    <row r="24">
      <c r="A24" s="43">
        <f>LOGIC!A39</f>
        <v/>
      </c>
      <c r="B24" s="47">
        <f>LOGIC!B39</f>
        <v/>
      </c>
      <c r="C24" s="43">
        <f>LOGIC!C39</f>
        <v/>
      </c>
      <c r="D24" s="42">
        <f>LOGIC!D39</f>
        <v/>
      </c>
      <c r="E24" s="48">
        <f>LOGIC!E39</f>
        <v/>
      </c>
    </row>
    <row r="25">
      <c r="A25" s="43">
        <f>LOGIC!A40</f>
        <v/>
      </c>
      <c r="B25" s="47">
        <f>LOGIC!B40</f>
        <v/>
      </c>
      <c r="C25" s="43">
        <f>LOGIC!C40</f>
        <v/>
      </c>
      <c r="D25" s="42">
        <f>LOGIC!D40</f>
        <v/>
      </c>
      <c r="E25" s="48">
        <f>LOGIC!E40</f>
        <v/>
      </c>
    </row>
    <row r="26">
      <c r="A26" s="43">
        <f>LOGIC!A41</f>
        <v/>
      </c>
      <c r="B26" s="47">
        <f>LOGIC!B41</f>
        <v/>
      </c>
      <c r="C26" s="43">
        <f>LOGIC!C41</f>
        <v/>
      </c>
      <c r="D26" s="42">
        <f>LOGIC!D41</f>
        <v/>
      </c>
      <c r="E26" s="48">
        <f>LOGIC!E41</f>
        <v/>
      </c>
    </row>
    <row r="27">
      <c r="A27" s="43">
        <f>LOGIC!A42</f>
        <v/>
      </c>
      <c r="B27" s="47">
        <f>LOGIC!B42</f>
        <v/>
      </c>
      <c r="C27" s="43">
        <f>LOGIC!C42</f>
        <v/>
      </c>
      <c r="D27" s="42">
        <f>LOGIC!D42</f>
        <v/>
      </c>
      <c r="E27" s="48">
        <f>LOGIC!E42</f>
        <v/>
      </c>
    </row>
    <row r="28">
      <c r="A28" s="43">
        <f>LOGIC!A43</f>
        <v/>
      </c>
      <c r="B28" s="47">
        <f>LOGIC!B43</f>
        <v/>
      </c>
      <c r="C28" s="43">
        <f>LOGIC!C43</f>
        <v/>
      </c>
      <c r="D28" s="42">
        <f>LOGIC!D43</f>
        <v/>
      </c>
      <c r="E28" s="48">
        <f>LOGIC!E43</f>
        <v/>
      </c>
    </row>
    <row r="30" ht="28" customHeight="1">
      <c r="A30" s="16" t="inlineStr">
        <is>
          <t xml:space="preserve">  BREAK-EVEN BY STRATEGY</t>
        </is>
      </c>
      <c r="B30" s="17" t="n"/>
      <c r="C30" s="17" t="n"/>
      <c r="D30" s="17" t="n"/>
      <c r="E30" s="17" t="n"/>
    </row>
    <row r="31" ht="32" customHeight="1">
      <c r="A31" s="18" t="inlineStr">
        <is>
          <t>Cost-Plus Break-Even</t>
        </is>
      </c>
      <c r="B31" s="46">
        <f>LOGIC!B54&amp;" units ($"&amp;TEXT(LOGIC!B57,"#,##0")&amp;")"</f>
        <v/>
      </c>
    </row>
    <row r="32" ht="32" customHeight="1">
      <c r="A32" s="18" t="inlineStr">
        <is>
          <t>Competitive Break-Even</t>
        </is>
      </c>
      <c r="B32" s="46">
        <f>LOGIC!B55&amp;" units ($"&amp;TEXT(LOGIC!B58,"#,##0")&amp;")"</f>
        <v/>
      </c>
    </row>
    <row r="33" ht="32" customHeight="1">
      <c r="A33" s="18" t="inlineStr">
        <is>
          <t>Value Break-Even</t>
        </is>
      </c>
      <c r="B33" s="46">
        <f>LOGIC!B56&amp;" units ($"&amp;TEXT(LOGIC!B59,"#,##0")&amp;")"</f>
        <v/>
      </c>
    </row>
    <row r="35" ht="24" customHeight="1">
      <c r="A35" s="49" t="inlineStr">
        <is>
          <t>RangeLead.com  |  Premium B2B Lead Data  |  Free Download — rangelead.com/free-tools</t>
        </is>
      </c>
    </row>
  </sheetData>
  <mergeCells count="8">
    <mergeCell ref="A30:E30"/>
    <mergeCell ref="A35:E35"/>
    <mergeCell ref="A4:E4"/>
    <mergeCell ref="A2:E2"/>
    <mergeCell ref="A19:E19"/>
    <mergeCell ref="A8:E8"/>
    <mergeCell ref="A1:E1"/>
    <mergeCell ref="A14:E14"/>
  </mergeCells>
  <conditionalFormatting sqref="C10:C12">
    <cfRule type="cellIs" priority="1" operator="greaterThanOrEqual" dxfId="0">
      <formula>0.55</formula>
    </cfRule>
    <cfRule type="cellIs" priority="2" operator="between" dxfId="1">
      <formula>0.3</formula>
      <formula>0.549</formula>
    </cfRule>
    <cfRule type="cellIs" priority="3" operator="lessThan" dxfId="2">
      <formula>0.3</formula>
    </cfRule>
  </conditionalFormatting>
  <conditionalFormatting sqref="E10:E12">
    <cfRule type="cellIs" priority="4" operator="greaterThan" dxfId="0">
      <formula>0</formula>
    </cfRule>
    <cfRule type="cellIs" priority="5" operator="lessThan" dxfId="2">
      <formula>0</formula>
    </cfRule>
  </conditionalFormatting>
  <conditionalFormatting sqref="E21:E28">
    <cfRule type="cellIs" priority="6" operator="greaterThan" dxfId="0">
      <formula>0</formula>
    </cfRule>
    <cfRule type="cellIs" priority="7" operator="less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