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FFFFFF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374151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D97706"/>
        <bgColor rgb="00D97706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0891B2"/>
        <bgColor rgb="000891B2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3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5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9" fillId="8" borderId="1" applyAlignment="1" pivotButton="0" quotePrefix="0" xfId="0">
      <alignment horizontal="left" vertical="center"/>
    </xf>
    <xf numFmtId="164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5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5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4" fontId="10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TAX LIABILITY ESTIMATOR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Estimate your annual tax liability based on gross revenue, deductions, and progressive tax brackets. Calculates taxable income, tax per bracket, total tax, effective rate, and quarterly estimated payments.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Gross revenue / income sources</t>
        </is>
      </c>
    </row>
    <row r="9" ht="22" customHeight="1">
      <c r="A9" s="6" t="inlineStr">
        <is>
          <t xml:space="preserve">  • Deductions by category (business expenses, depreciation, etc.)</t>
        </is>
      </c>
    </row>
    <row r="10" ht="22" customHeight="1">
      <c r="A10" s="6" t="inlineStr">
        <is>
          <t xml:space="preserve">  • Tax credits (if any)</t>
        </is>
      </c>
    </row>
    <row r="11" ht="22" customHeight="1">
      <c r="A11" s="6" t="inlineStr">
        <is>
          <t xml:space="preserve">  • Prior year tax payments / withholdings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Adjusted Gross Income</t>
        </is>
      </c>
    </row>
    <row r="15" ht="22" customHeight="1">
      <c r="A15" s="6" t="inlineStr">
        <is>
          <t xml:space="preserve">  • Total deductions and taxable income</t>
        </is>
      </c>
    </row>
    <row r="16" ht="22" customHeight="1">
      <c r="A16" s="6" t="inlineStr">
        <is>
          <t xml:space="preserve">  • Tax per bracket (progressive calculation)</t>
        </is>
      </c>
    </row>
    <row r="17" ht="22" customHeight="1">
      <c r="A17" s="6" t="inlineStr">
        <is>
          <t xml:space="preserve">  • Total tax liability and effective tax rate</t>
        </is>
      </c>
    </row>
    <row r="18" ht="22" customHeight="1">
      <c r="A18" s="6" t="inlineStr">
        <is>
          <t xml:space="preserve">  • Quarterly estimated tax payments</t>
        </is>
      </c>
    </row>
    <row r="19" ht="22" customHeight="1">
      <c r="A19" s="6" t="inlineStr">
        <is>
          <t xml:space="preserve">  • Tax savings from deductions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Tax Brackets &amp; Rates</t>
        </is>
      </c>
      <c r="B1" s="8" t="n"/>
      <c r="C1" s="8" t="n"/>
    </row>
    <row r="3" ht="28" customHeight="1">
      <c r="A3" s="9" t="inlineStr">
        <is>
          <t xml:space="preserve">  FEDERAL TAX BRACKETS</t>
        </is>
      </c>
      <c r="B3" s="10" t="n"/>
      <c r="C3" s="10" t="n"/>
    </row>
    <row r="4">
      <c r="A4" s="11" t="inlineStr">
        <is>
          <t>Bracket Upper Limit</t>
        </is>
      </c>
      <c r="B4" s="11" t="inlineStr">
        <is>
          <t>Tax Rate</t>
        </is>
      </c>
      <c r="C4" s="11" t="inlineStr">
        <is>
          <t>Description</t>
        </is>
      </c>
    </row>
    <row r="5">
      <c r="A5" s="12" t="n">
        <v>50000</v>
      </c>
      <c r="B5" s="13" t="n">
        <v>0.1</v>
      </c>
      <c r="C5" s="14" t="inlineStr">
        <is>
          <t>First $50,000</t>
        </is>
      </c>
    </row>
    <row r="6">
      <c r="A6" s="12" t="n">
        <v>100000</v>
      </c>
      <c r="B6" s="13" t="n">
        <v>0.12</v>
      </c>
      <c r="C6" s="14" t="inlineStr">
        <is>
          <t>$50,001 - $100,000</t>
        </is>
      </c>
    </row>
    <row r="7">
      <c r="A7" s="12" t="n">
        <v>200000</v>
      </c>
      <c r="B7" s="13" t="n">
        <v>0.22</v>
      </c>
      <c r="C7" s="14" t="inlineStr">
        <is>
          <t>$100,001 - $200,000</t>
        </is>
      </c>
    </row>
    <row r="8">
      <c r="A8" s="12" t="n">
        <v>500000</v>
      </c>
      <c r="B8" s="13" t="n">
        <v>0.24</v>
      </c>
      <c r="C8" s="14" t="inlineStr">
        <is>
          <t>$200,001 - $500,000</t>
        </is>
      </c>
    </row>
    <row r="9">
      <c r="A9" s="12" t="n">
        <v>1000000</v>
      </c>
      <c r="B9" s="13" t="n">
        <v>0.32</v>
      </c>
      <c r="C9" s="14" t="inlineStr">
        <is>
          <t>$500,001 - $1,000,000</t>
        </is>
      </c>
    </row>
    <row r="10">
      <c r="A10" s="12" t="n">
        <v>9999999</v>
      </c>
      <c r="B10" s="13" t="n">
        <v>0.35</v>
      </c>
      <c r="C10" s="14" t="inlineStr">
        <is>
          <t>Over $1,000,000</t>
        </is>
      </c>
    </row>
    <row r="12" ht="28" customHeight="1">
      <c r="A12" s="15" t="inlineStr">
        <is>
          <t xml:space="preserve">  ADDITIONAL RATES</t>
        </is>
      </c>
      <c r="B12" s="16" t="n"/>
      <c r="C12" s="16" t="n"/>
    </row>
    <row r="13" ht="26" customHeight="1">
      <c r="A13" s="17" t="inlineStr">
        <is>
          <t>State Tax Rate</t>
        </is>
      </c>
      <c r="B13" s="13" t="n">
        <v>0.05</v>
      </c>
      <c r="C13" s="18" t="inlineStr">
        <is>
          <t>Flat state income tax rate</t>
        </is>
      </c>
    </row>
    <row r="14" ht="26" customHeight="1">
      <c r="A14" s="17" t="inlineStr">
        <is>
          <t>Self-Employment Tax Rate</t>
        </is>
      </c>
      <c r="B14" s="13" t="n">
        <v>0.153</v>
      </c>
      <c r="C14" s="18" t="inlineStr">
        <is>
          <t>Social Security + Medicare</t>
        </is>
      </c>
    </row>
    <row r="15" ht="26" customHeight="1">
      <c r="A15" s="17" t="inlineStr">
        <is>
          <t>SE Tax Income Threshold</t>
        </is>
      </c>
      <c r="B15" s="12" t="n">
        <v>160200</v>
      </c>
      <c r="C15" s="18" t="inlineStr">
        <is>
          <t>SS wage base limit</t>
        </is>
      </c>
    </row>
    <row r="16" ht="26" customHeight="1">
      <c r="A16" s="17" t="inlineStr">
        <is>
          <t>Standard Deduction</t>
        </is>
      </c>
      <c r="B16" s="12" t="n">
        <v>13850</v>
      </c>
      <c r="C16" s="18" t="inlineStr">
        <is>
          <t>If not itemizing</t>
        </is>
      </c>
    </row>
    <row r="17" ht="26" customHeight="1">
      <c r="A17" s="17" t="inlineStr">
        <is>
          <t>Quarterly Penalty Rate</t>
        </is>
      </c>
      <c r="B17" s="13" t="n">
        <v>0.08</v>
      </c>
      <c r="C17" s="18" t="inlineStr">
        <is>
          <t>Underpayment penalty rate</t>
        </is>
      </c>
    </row>
  </sheetData>
  <mergeCells count="3">
    <mergeCell ref="A1:C1"/>
    <mergeCell ref="A3:C3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9" t="inlineStr">
        <is>
          <t xml:space="preserve">  TAX INPUTS — Enter data in yellow cells</t>
        </is>
      </c>
      <c r="B1" s="20" t="n"/>
      <c r="C1" s="20" t="n"/>
    </row>
    <row r="3" ht="28" customHeight="1">
      <c r="A3" s="9" t="inlineStr">
        <is>
          <t xml:space="preserve">  GROSS INCOME SOURCES</t>
        </is>
      </c>
      <c r="B3" s="10" t="n"/>
      <c r="C3" s="10" t="n"/>
    </row>
    <row r="4" ht="28" customHeight="1">
      <c r="A4" s="21" t="inlineStr">
        <is>
          <t>Business / Self-Employment Income</t>
        </is>
      </c>
      <c r="B4" s="22" t="n">
        <v>350000</v>
      </c>
    </row>
    <row r="5" ht="28" customHeight="1">
      <c r="A5" s="21" t="inlineStr">
        <is>
          <t>W-2 Wages (if any)</t>
        </is>
      </c>
      <c r="B5" s="22" t="n">
        <v>0</v>
      </c>
    </row>
    <row r="6" ht="28" customHeight="1">
      <c r="A6" s="21" t="inlineStr">
        <is>
          <t>Interest &amp; Dividends</t>
        </is>
      </c>
      <c r="B6" s="22" t="n">
        <v>5000</v>
      </c>
    </row>
    <row r="7" ht="28" customHeight="1">
      <c r="A7" s="21" t="inlineStr">
        <is>
          <t>Rental Income</t>
        </is>
      </c>
      <c r="B7" s="22" t="n">
        <v>12000</v>
      </c>
    </row>
    <row r="8" ht="28" customHeight="1">
      <c r="A8" s="21" t="inlineStr">
        <is>
          <t>Capital Gains</t>
        </is>
      </c>
      <c r="B8" s="22" t="n">
        <v>8000</v>
      </c>
    </row>
    <row r="9" ht="28" customHeight="1">
      <c r="A9" s="21" t="inlineStr">
        <is>
          <t>Other Income</t>
        </is>
      </c>
      <c r="B9" s="22" t="n">
        <v>2000</v>
      </c>
    </row>
    <row r="11" ht="28" customHeight="1">
      <c r="A11" s="15" t="inlineStr">
        <is>
          <t xml:space="preserve">  DEDUCTIONS</t>
        </is>
      </c>
      <c r="B11" s="16" t="n"/>
      <c r="C11" s="16" t="n"/>
    </row>
    <row r="12" ht="28" customHeight="1">
      <c r="A12" s="21" t="inlineStr">
        <is>
          <t>Business Expenses</t>
        </is>
      </c>
      <c r="B12" s="22" t="n">
        <v>45000</v>
      </c>
    </row>
    <row r="13" ht="28" customHeight="1">
      <c r="A13" s="21" t="inlineStr">
        <is>
          <t>Depreciation</t>
        </is>
      </c>
      <c r="B13" s="22" t="n">
        <v>12000</v>
      </c>
    </row>
    <row r="14" ht="28" customHeight="1">
      <c r="A14" s="21" t="inlineStr">
        <is>
          <t>Health Insurance Premiums</t>
        </is>
      </c>
      <c r="B14" s="22" t="n">
        <v>8400</v>
      </c>
    </row>
    <row r="15" ht="28" customHeight="1">
      <c r="A15" s="21" t="inlineStr">
        <is>
          <t>Retirement Contributions</t>
        </is>
      </c>
      <c r="B15" s="22" t="n">
        <v>22500</v>
      </c>
    </row>
    <row r="16" ht="28" customHeight="1">
      <c r="A16" s="21" t="inlineStr">
        <is>
          <t>Home Office Deduction</t>
        </is>
      </c>
      <c r="B16" s="22" t="n">
        <v>5000</v>
      </c>
    </row>
    <row r="17" ht="28" customHeight="1">
      <c r="A17" s="21" t="inlineStr">
        <is>
          <t>Vehicle / Mileage</t>
        </is>
      </c>
      <c r="B17" s="22" t="n">
        <v>6000</v>
      </c>
    </row>
    <row r="18" ht="28" customHeight="1">
      <c r="A18" s="21" t="inlineStr">
        <is>
          <t>Professional Development</t>
        </is>
      </c>
      <c r="B18" s="22" t="n">
        <v>3000</v>
      </c>
    </row>
    <row r="19" ht="28" customHeight="1">
      <c r="A19" s="21" t="inlineStr">
        <is>
          <t>Charitable Contributions</t>
        </is>
      </c>
      <c r="B19" s="22" t="n">
        <v>5000</v>
      </c>
    </row>
    <row r="20" ht="28" customHeight="1">
      <c r="A20" s="21" t="inlineStr">
        <is>
          <t>State/Local Taxes Paid</t>
        </is>
      </c>
      <c r="B20" s="22" t="n">
        <v>8000</v>
      </c>
    </row>
    <row r="21" ht="28" customHeight="1">
      <c r="A21" s="21" t="inlineStr">
        <is>
          <t>Other Deductions</t>
        </is>
      </c>
      <c r="B21" s="22" t="n">
        <v>2000</v>
      </c>
    </row>
    <row r="23" ht="28" customHeight="1">
      <c r="A23" s="23" t="inlineStr">
        <is>
          <t xml:space="preserve">  TAX CREDITS &amp; PRIOR PAYMENTS</t>
        </is>
      </c>
      <c r="B23" s="24" t="n"/>
      <c r="C23" s="24" t="n"/>
    </row>
    <row r="24" ht="28" customHeight="1">
      <c r="A24" s="21" t="inlineStr">
        <is>
          <t>Tax Credits (total)</t>
        </is>
      </c>
      <c r="B24" s="22" t="n">
        <v>2000</v>
      </c>
    </row>
    <row r="25" ht="28" customHeight="1">
      <c r="A25" s="21" t="inlineStr">
        <is>
          <t>Estimated Tax Paid (YTD)</t>
        </is>
      </c>
      <c r="B25" s="22" t="n">
        <v>40000</v>
      </c>
    </row>
    <row r="26" ht="28" customHeight="1">
      <c r="A26" s="21" t="inlineStr">
        <is>
          <t>Withholdings (W-2)</t>
        </is>
      </c>
      <c r="B26" s="22" t="n">
        <v>0</v>
      </c>
    </row>
  </sheetData>
  <mergeCells count="4">
    <mergeCell ref="A1:C1"/>
    <mergeCell ref="A23:C23"/>
    <mergeCell ref="A3:C3"/>
    <mergeCell ref="A11:C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6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5" t="inlineStr">
        <is>
          <t xml:space="preserve">  CALCULATIONS — All formulas, do NOT edit</t>
        </is>
      </c>
      <c r="B1" s="16" t="n"/>
      <c r="C1" s="16" t="n"/>
      <c r="D1" s="16" t="n"/>
    </row>
    <row r="3" ht="28" customHeight="1">
      <c r="A3" s="9" t="inlineStr">
        <is>
          <t xml:space="preserve">  INCOME SUMMARY</t>
        </is>
      </c>
      <c r="B3" s="10" t="n"/>
      <c r="C3" s="10" t="n"/>
      <c r="D3" s="10" t="n"/>
    </row>
    <row r="4" ht="28" customHeight="1">
      <c r="A4" s="25" t="inlineStr">
        <is>
          <t>Gross Income</t>
        </is>
      </c>
      <c r="B4" s="26">
        <f>SUM(INPUT!B4:B9)</f>
        <v/>
      </c>
    </row>
    <row r="5" ht="28" customHeight="1">
      <c r="A5" s="25" t="inlineStr">
        <is>
          <t>Total Deductions</t>
        </is>
      </c>
      <c r="B5" s="26">
        <f>SUM(INPUT!B12:B21)</f>
        <v/>
      </c>
    </row>
    <row r="6" ht="28" customHeight="1">
      <c r="A6" s="25" t="inlineStr">
        <is>
          <t>Standard Deduction</t>
        </is>
      </c>
      <c r="B6" s="26">
        <f>CONFIG!B16</f>
        <v/>
      </c>
    </row>
    <row r="7" ht="28" customHeight="1">
      <c r="A7" s="25" t="inlineStr">
        <is>
          <t>Deduction Used (higher of itemized/standard)</t>
        </is>
      </c>
      <c r="B7" s="26">
        <f>MAX(B5,B6)</f>
        <v/>
      </c>
    </row>
    <row r="8" ht="28" customHeight="1">
      <c r="A8" s="25" t="inlineStr">
        <is>
          <t>Adjusted Gross Income (AGI)</t>
        </is>
      </c>
      <c r="B8" s="26">
        <f>B4-B7</f>
        <v/>
      </c>
    </row>
    <row r="9" ht="28" customHeight="1">
      <c r="A9" s="25" t="inlineStr">
        <is>
          <t>Taxable Income</t>
        </is>
      </c>
      <c r="B9" s="26">
        <f>MAX(0,B8)</f>
        <v/>
      </c>
    </row>
    <row r="11" ht="28" customHeight="1">
      <c r="A11" s="7" t="inlineStr">
        <is>
          <t xml:space="preserve">  FEDERAL TAX BY BRACKET</t>
        </is>
      </c>
      <c r="B11" s="8" t="n"/>
      <c r="C11" s="8" t="n"/>
      <c r="D11" s="8" t="n"/>
    </row>
    <row r="12" ht="32" customHeight="1">
      <c r="A12" s="27" t="inlineStr">
        <is>
          <t>Bracket</t>
        </is>
      </c>
      <c r="B12" s="27" t="inlineStr">
        <is>
          <t>Taxable in Bracket</t>
        </is>
      </c>
      <c r="C12" s="27" t="inlineStr">
        <is>
          <t>Rate</t>
        </is>
      </c>
      <c r="D12" s="27" t="inlineStr">
        <is>
          <t>Tax</t>
        </is>
      </c>
    </row>
    <row r="13">
      <c r="A13" s="28">
        <f>CONFIG!C5</f>
        <v/>
      </c>
      <c r="B13" s="29">
        <f>MIN(B9,CONFIG!A5)</f>
        <v/>
      </c>
      <c r="C13" s="30">
        <f>CONFIG!B5</f>
        <v/>
      </c>
      <c r="D13" s="26">
        <f>B13*C13</f>
        <v/>
      </c>
    </row>
    <row r="14">
      <c r="A14" s="28">
        <f>CONFIG!C6</f>
        <v/>
      </c>
      <c r="B14" s="29">
        <f>MAX(0,MIN(B9,CONFIG!A6)-CONFIG!A5)</f>
        <v/>
      </c>
      <c r="C14" s="30">
        <f>CONFIG!B6</f>
        <v/>
      </c>
      <c r="D14" s="26">
        <f>B14*C14</f>
        <v/>
      </c>
    </row>
    <row r="15">
      <c r="A15" s="28">
        <f>CONFIG!C7</f>
        <v/>
      </c>
      <c r="B15" s="29">
        <f>MAX(0,MIN(B9,CONFIG!A7)-CONFIG!A6)</f>
        <v/>
      </c>
      <c r="C15" s="30">
        <f>CONFIG!B7</f>
        <v/>
      </c>
      <c r="D15" s="26">
        <f>B15*C15</f>
        <v/>
      </c>
    </row>
    <row r="16">
      <c r="A16" s="28">
        <f>CONFIG!C8</f>
        <v/>
      </c>
      <c r="B16" s="29">
        <f>MAX(0,MIN(B9,CONFIG!A8)-CONFIG!A7)</f>
        <v/>
      </c>
      <c r="C16" s="30">
        <f>CONFIG!B8</f>
        <v/>
      </c>
      <c r="D16" s="26">
        <f>B16*C16</f>
        <v/>
      </c>
    </row>
    <row r="17">
      <c r="A17" s="28">
        <f>CONFIG!C9</f>
        <v/>
      </c>
      <c r="B17" s="29">
        <f>MAX(0,MIN(B9,CONFIG!A9)-CONFIG!A8)</f>
        <v/>
      </c>
      <c r="C17" s="30">
        <f>CONFIG!B9</f>
        <v/>
      </c>
      <c r="D17" s="26">
        <f>B17*C17</f>
        <v/>
      </c>
    </row>
    <row r="18">
      <c r="A18" s="28">
        <f>CONFIG!C10</f>
        <v/>
      </c>
      <c r="B18" s="29">
        <f>MAX(0,MIN(B9,CONFIG!A10)-CONFIG!A9)</f>
        <v/>
      </c>
      <c r="C18" s="30">
        <f>CONFIG!B10</f>
        <v/>
      </c>
      <c r="D18" s="26">
        <f>B18*C18</f>
        <v/>
      </c>
    </row>
    <row r="19" ht="28" customHeight="1">
      <c r="A19" s="25" t="inlineStr">
        <is>
          <t>Total Federal Tax</t>
        </is>
      </c>
      <c r="B19" s="26">
        <f>SUM(D13:D18)</f>
        <v/>
      </c>
    </row>
    <row r="21" ht="28" customHeight="1">
      <c r="A21" s="23" t="inlineStr">
        <is>
          <t xml:space="preserve">  STATE &amp; OTHER TAXES</t>
        </is>
      </c>
      <c r="B21" s="24" t="n"/>
      <c r="C21" s="24" t="n"/>
      <c r="D21" s="24" t="n"/>
    </row>
    <row r="22" ht="28" customHeight="1">
      <c r="A22" s="25" t="inlineStr">
        <is>
          <t>State Tax</t>
        </is>
      </c>
      <c r="B22" s="26">
        <f>B9*CONFIG!B13</f>
        <v/>
      </c>
    </row>
    <row r="23" ht="28" customHeight="1">
      <c r="A23" s="25" t="inlineStr">
        <is>
          <t>Self-Employment Tax</t>
        </is>
      </c>
      <c r="B23" s="26">
        <f>MIN(INPUT!B4,CONFIG!B15)*CONFIG!B14*0.9235</f>
        <v/>
      </c>
    </row>
    <row r="24" ht="28" customHeight="1">
      <c r="A24" s="25" t="inlineStr">
        <is>
          <t>SE Tax Deduction (50%)</t>
        </is>
      </c>
      <c r="B24" s="26">
        <f>B23/2</f>
        <v/>
      </c>
    </row>
    <row r="26" ht="28" customHeight="1">
      <c r="A26" s="31" t="inlineStr">
        <is>
          <t xml:space="preserve">  TOTAL TAX LIABILITY</t>
        </is>
      </c>
      <c r="B26" s="32" t="n"/>
      <c r="C26" s="32" t="n"/>
      <c r="D26" s="32" t="n"/>
    </row>
    <row r="27" ht="28" customHeight="1">
      <c r="A27" s="25" t="inlineStr">
        <is>
          <t>Total Federal Tax</t>
        </is>
      </c>
      <c r="B27" s="26">
        <f>B19</f>
        <v/>
      </c>
    </row>
    <row r="28" ht="28" customHeight="1">
      <c r="A28" s="25" t="inlineStr">
        <is>
          <t>State Tax</t>
        </is>
      </c>
      <c r="B28" s="26">
        <f>B22</f>
        <v/>
      </c>
    </row>
    <row r="29" ht="28" customHeight="1">
      <c r="A29" s="25" t="inlineStr">
        <is>
          <t>Self-Employment Tax</t>
        </is>
      </c>
      <c r="B29" s="26">
        <f>B23</f>
        <v/>
      </c>
    </row>
    <row r="30" ht="28" customHeight="1">
      <c r="A30" s="25" t="inlineStr">
        <is>
          <t>Gross Tax Liability</t>
        </is>
      </c>
      <c r="B30" s="26">
        <f>B27+B28+B29</f>
        <v/>
      </c>
    </row>
    <row r="31" ht="28" customHeight="1">
      <c r="A31" s="25" t="inlineStr">
        <is>
          <t>Tax Credits</t>
        </is>
      </c>
      <c r="B31" s="26">
        <f>INPUT!B24</f>
        <v/>
      </c>
    </row>
    <row r="32" ht="28" customHeight="1">
      <c r="A32" s="25" t="inlineStr">
        <is>
          <t>Net Tax Liability</t>
        </is>
      </c>
      <c r="B32" s="26">
        <f>MAX(0,B30-B31)</f>
        <v/>
      </c>
    </row>
    <row r="34" ht="28" customHeight="1">
      <c r="A34" s="25" t="inlineStr">
        <is>
          <t>Effective Tax Rate</t>
        </is>
      </c>
      <c r="B34" s="33">
        <f>IF(B4=0,0,B32/B4)</f>
        <v/>
      </c>
    </row>
    <row r="35" ht="28" customHeight="1">
      <c r="A35" s="25" t="inlineStr">
        <is>
          <t>Marginal Tax Rate</t>
        </is>
      </c>
      <c r="B35" s="33">
        <f>IF(B9&lt;=CONFIG!A5,CONFIG!B5,IF(B9&lt;=CONFIG!A6,CONFIG!B6,IF(B9&lt;=CONFIG!A7,CONFIG!B7,IF(B9&lt;=CONFIG!A8,CONFIG!B8,IF(B9&lt;=CONFIG!A9,CONFIG!B9,CONFIG!B10)))))</f>
        <v/>
      </c>
    </row>
    <row r="37" ht="28" customHeight="1">
      <c r="A37" s="19" t="inlineStr">
        <is>
          <t xml:space="preserve">  QUARTERLY ESTIMATED PAYMENTS</t>
        </is>
      </c>
      <c r="B37" s="20" t="n"/>
      <c r="C37" s="20" t="n"/>
      <c r="D37" s="20" t="n"/>
    </row>
    <row r="38" ht="28" customHeight="1">
      <c r="A38" s="25" t="inlineStr">
        <is>
          <t>Annual Tax Due</t>
        </is>
      </c>
      <c r="B38" s="26">
        <f>B32</f>
        <v/>
      </c>
    </row>
    <row r="39" ht="28" customHeight="1">
      <c r="A39" s="25" t="inlineStr">
        <is>
          <t>Already Paid (Est + W/H)</t>
        </is>
      </c>
      <c r="B39" s="26">
        <f>INPUT!B25+INPUT!B26</f>
        <v/>
      </c>
    </row>
    <row r="40" ht="28" customHeight="1">
      <c r="A40" s="25" t="inlineStr">
        <is>
          <t>Remaining Tax Due</t>
        </is>
      </c>
      <c r="B40" s="26">
        <f>MAX(0,B38-B39)</f>
        <v/>
      </c>
    </row>
    <row r="41" ht="28" customHeight="1">
      <c r="A41" s="25" t="inlineStr">
        <is>
          <t>Quarterly Payment (Q1-Q4)</t>
        </is>
      </c>
      <c r="B41" s="26">
        <f>B32/4</f>
        <v/>
      </c>
    </row>
    <row r="42" ht="28" customHeight="1">
      <c r="A42" s="25" t="inlineStr">
        <is>
          <t>Remaining Quarterly Payment</t>
        </is>
      </c>
      <c r="B42" s="26">
        <f>IF(B40&lt;=0,0,B40/4)</f>
        <v/>
      </c>
    </row>
    <row r="44" ht="28" customHeight="1">
      <c r="A44" s="15" t="inlineStr">
        <is>
          <t xml:space="preserve">  TAX SAVINGS ANALYSIS</t>
        </is>
      </c>
      <c r="B44" s="16" t="n"/>
      <c r="C44" s="16" t="n"/>
      <c r="D44" s="16" t="n"/>
    </row>
    <row r="45" ht="28" customHeight="1">
      <c r="A45" s="25" t="inlineStr">
        <is>
          <t>Deduction Tax Savings</t>
        </is>
      </c>
      <c r="B45" s="26">
        <f>B7*B35</f>
        <v/>
      </c>
    </row>
    <row r="46" ht="28" customHeight="1">
      <c r="A46" s="25" t="inlineStr">
        <is>
          <t>Credit Tax Savings</t>
        </is>
      </c>
      <c r="B46" s="26">
        <f>B31</f>
        <v/>
      </c>
    </row>
    <row r="47" ht="28" customHeight="1">
      <c r="A47" s="25" t="inlineStr">
        <is>
          <t>Total Tax Savings</t>
        </is>
      </c>
      <c r="B47" s="26">
        <f>B45+B46</f>
        <v/>
      </c>
    </row>
    <row r="48" ht="28" customHeight="1">
      <c r="A48" s="25" t="inlineStr">
        <is>
          <t>Tax Without Deductions</t>
        </is>
      </c>
      <c r="B48" s="26">
        <f>B30+B45</f>
        <v/>
      </c>
    </row>
    <row r="49" ht="28" customHeight="1">
      <c r="A49" s="25" t="inlineStr">
        <is>
          <t>Savings as % of Gross Tax</t>
        </is>
      </c>
      <c r="B49" s="33">
        <f>IF(B48=0,0,B47/B48)</f>
        <v/>
      </c>
    </row>
    <row r="51" ht="28" customHeight="1">
      <c r="A51" s="25" t="inlineStr">
        <is>
          <t>Payment Status</t>
        </is>
      </c>
      <c r="B51" s="34">
        <f>IF(B40&lt;=0,"FULLY PAID",IF(B40&lt;B38/4,"MOSTLY PAID","UNDERPAID"))</f>
        <v/>
      </c>
    </row>
    <row r="52" ht="28" customHeight="1">
      <c r="A52" s="25" t="inlineStr">
        <is>
          <t>Estimated Penalty Risk</t>
        </is>
      </c>
      <c r="B52" s="34">
        <f>IF(B39&lt;B38*0.9,"PENALTY RISK","LOW RISK")</f>
        <v/>
      </c>
    </row>
    <row r="54" ht="28" customHeight="1">
      <c r="A54" s="31" t="inlineStr">
        <is>
          <t xml:space="preserve">  ADDITIONAL ANALYSIS</t>
        </is>
      </c>
      <c r="B54" s="32" t="n"/>
      <c r="C54" s="32" t="n"/>
      <c r="D54" s="32" t="n"/>
    </row>
    <row r="55" ht="28" customHeight="1">
      <c r="A55" s="25" t="inlineStr">
        <is>
          <t>Tax as % of Gross Income</t>
        </is>
      </c>
      <c r="B55" s="33">
        <f>IF(B4=0,0,B32/B4)</f>
        <v/>
      </c>
    </row>
    <row r="56" ht="28" customHeight="1">
      <c r="A56" s="25" t="inlineStr">
        <is>
          <t>After-Tax Income</t>
        </is>
      </c>
      <c r="B56" s="26">
        <f>B4-B32</f>
        <v/>
      </c>
    </row>
    <row r="57" ht="28" customHeight="1">
      <c r="A57" s="25" t="inlineStr">
        <is>
          <t>After-Tax Monthly Income</t>
        </is>
      </c>
      <c r="B57" s="26">
        <f>B56/12</f>
        <v/>
      </c>
    </row>
    <row r="58" ht="28" customHeight="1">
      <c r="A58" s="25" t="inlineStr">
        <is>
          <t>Federal vs State Split</t>
        </is>
      </c>
      <c r="B58" s="33">
        <f>IF(B32=0,0,B27/B32)</f>
        <v/>
      </c>
    </row>
    <row r="59" ht="28" customHeight="1">
      <c r="A59" s="25" t="inlineStr">
        <is>
          <t>SE Tax as % of Total</t>
        </is>
      </c>
      <c r="B59" s="33">
        <f>IF(B32=0,0,B29/B32)</f>
        <v/>
      </c>
    </row>
    <row r="60" ht="28" customHeight="1">
      <c r="A60" s="25" t="inlineStr">
        <is>
          <t>Deduction Efficiency</t>
        </is>
      </c>
      <c r="B60" s="33">
        <f>IF(B5=0,0,B45/B5)</f>
        <v/>
      </c>
    </row>
    <row r="61" ht="28" customHeight="1">
      <c r="A61" s="25" t="inlineStr">
        <is>
          <t>Effective After-Tax Rate</t>
        </is>
      </c>
      <c r="B61" s="33">
        <f>IF(B4=0,0,1-B56/B4)</f>
        <v/>
      </c>
    </row>
    <row r="62" ht="28" customHeight="1">
      <c r="A62" s="25" t="inlineStr">
        <is>
          <t>Monthly Tax Burden</t>
        </is>
      </c>
      <c r="B62" s="26">
        <f>B32/12</f>
        <v/>
      </c>
    </row>
  </sheetData>
  <mergeCells count="8">
    <mergeCell ref="A1:D1"/>
    <mergeCell ref="A37:D37"/>
    <mergeCell ref="A26:D26"/>
    <mergeCell ref="A3:D3"/>
    <mergeCell ref="A21:D21"/>
    <mergeCell ref="A54:D54"/>
    <mergeCell ref="A11:D11"/>
    <mergeCell ref="A44:D4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5" t="inlineStr">
        <is>
          <t>TAX LIABILITY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9" t="inlineStr">
        <is>
          <t xml:space="preserve">  INCOME SUMMARY</t>
        </is>
      </c>
      <c r="B4" s="10" t="n"/>
      <c r="C4" s="10" t="n"/>
      <c r="D4" s="10" t="n"/>
      <c r="E4" s="10" t="n"/>
    </row>
    <row r="5" ht="32" customHeight="1">
      <c r="A5" s="21" t="inlineStr">
        <is>
          <t>Gross Income</t>
        </is>
      </c>
      <c r="B5" s="36">
        <f>LOGIC!B4</f>
        <v/>
      </c>
    </row>
    <row r="6" ht="32" customHeight="1">
      <c r="A6" s="21" t="inlineStr">
        <is>
          <t>Total Deductions</t>
        </is>
      </c>
      <c r="B6" s="36">
        <f>LOGIC!B7</f>
        <v/>
      </c>
    </row>
    <row r="7" ht="32" customHeight="1">
      <c r="A7" s="21" t="inlineStr">
        <is>
          <t>Taxable Income</t>
        </is>
      </c>
      <c r="B7" s="37">
        <f>LOGIC!B9</f>
        <v/>
      </c>
    </row>
    <row r="9" ht="28" customHeight="1">
      <c r="A9" s="38" t="inlineStr">
        <is>
          <t xml:space="preserve">  TAX LIABILITY</t>
        </is>
      </c>
      <c r="B9" s="39" t="n"/>
      <c r="C9" s="39" t="n"/>
      <c r="D9" s="39" t="n"/>
      <c r="E9" s="39" t="n"/>
    </row>
    <row r="10" ht="32" customHeight="1">
      <c r="A10" s="21" t="inlineStr">
        <is>
          <t>Federal Tax</t>
        </is>
      </c>
      <c r="B10" s="36">
        <f>LOGIC!B27</f>
        <v/>
      </c>
    </row>
    <row r="11" ht="32" customHeight="1">
      <c r="A11" s="21" t="inlineStr">
        <is>
          <t>State Tax</t>
        </is>
      </c>
      <c r="B11" s="36">
        <f>LOGIC!B28</f>
        <v/>
      </c>
    </row>
    <row r="12" ht="32" customHeight="1">
      <c r="A12" s="21" t="inlineStr">
        <is>
          <t>Self-Employment Tax</t>
        </is>
      </c>
      <c r="B12" s="36">
        <f>LOGIC!B29</f>
        <v/>
      </c>
    </row>
    <row r="13" ht="32" customHeight="1">
      <c r="A13" s="21" t="inlineStr">
        <is>
          <t>Tax Credits</t>
        </is>
      </c>
      <c r="B13" s="36">
        <f>LOGIC!B31</f>
        <v/>
      </c>
    </row>
    <row r="14" ht="32" customHeight="1">
      <c r="A14" s="21" t="inlineStr">
        <is>
          <t>Net Tax Liability</t>
        </is>
      </c>
      <c r="B14" s="37">
        <f>LOGIC!B32</f>
        <v/>
      </c>
    </row>
    <row r="16" ht="28" customHeight="1">
      <c r="A16" s="23" t="inlineStr">
        <is>
          <t xml:space="preserve">  TAX RATES</t>
        </is>
      </c>
      <c r="B16" s="24" t="n"/>
      <c r="C16" s="24" t="n"/>
      <c r="D16" s="24" t="n"/>
      <c r="E16" s="24" t="n"/>
    </row>
    <row r="17" ht="32" customHeight="1">
      <c r="A17" s="21" t="inlineStr">
        <is>
          <t>Effective Tax Rate</t>
        </is>
      </c>
      <c r="B17" s="40">
        <f>LOGIC!B34</f>
        <v/>
      </c>
    </row>
    <row r="18" ht="32" customHeight="1">
      <c r="A18" s="21" t="inlineStr">
        <is>
          <t>Marginal Tax Rate</t>
        </is>
      </c>
      <c r="B18" s="40">
        <f>LOGIC!B35</f>
        <v/>
      </c>
    </row>
    <row r="20" ht="28" customHeight="1">
      <c r="A20" s="19" t="inlineStr">
        <is>
          <t xml:space="preserve">  QUARTERLY PAYMENTS</t>
        </is>
      </c>
      <c r="B20" s="20" t="n"/>
      <c r="C20" s="20" t="n"/>
      <c r="D20" s="20" t="n"/>
      <c r="E20" s="20" t="n"/>
    </row>
    <row r="21" ht="32" customHeight="1">
      <c r="A21" s="21" t="inlineStr">
        <is>
          <t>Quarterly Payment Due</t>
        </is>
      </c>
      <c r="B21" s="36">
        <f>LOGIC!B41</f>
        <v/>
      </c>
    </row>
    <row r="22" ht="32" customHeight="1">
      <c r="A22" s="21" t="inlineStr">
        <is>
          <t>Already Paid</t>
        </is>
      </c>
      <c r="B22" s="36">
        <f>LOGIC!B39</f>
        <v/>
      </c>
    </row>
    <row r="23" ht="32" customHeight="1">
      <c r="A23" s="21" t="inlineStr">
        <is>
          <t>Remaining Due</t>
        </is>
      </c>
      <c r="B23" s="36">
        <f>LOGIC!B40</f>
        <v/>
      </c>
    </row>
    <row r="24" ht="32" customHeight="1">
      <c r="A24" s="21" t="inlineStr">
        <is>
          <t>Remaining per Quarter</t>
        </is>
      </c>
      <c r="B24" s="36">
        <f>LOGIC!B42</f>
        <v/>
      </c>
    </row>
    <row r="25" ht="32" customHeight="1">
      <c r="A25" s="21" t="inlineStr">
        <is>
          <t>Payment Status</t>
        </is>
      </c>
      <c r="B25" s="41">
        <f>LOGIC!B51</f>
        <v/>
      </c>
    </row>
    <row r="27" ht="28" customHeight="1">
      <c r="A27" s="7" t="inlineStr">
        <is>
          <t xml:space="preserve">  TAX SAVINGS</t>
        </is>
      </c>
      <c r="B27" s="8" t="n"/>
      <c r="C27" s="8" t="n"/>
      <c r="D27" s="8" t="n"/>
      <c r="E27" s="8" t="n"/>
    </row>
    <row r="28" ht="32" customHeight="1">
      <c r="A28" s="21" t="inlineStr">
        <is>
          <t>Deduction Savings</t>
        </is>
      </c>
      <c r="B28" s="36">
        <f>LOGIC!B45</f>
        <v/>
      </c>
    </row>
    <row r="29" ht="32" customHeight="1">
      <c r="A29" s="21" t="inlineStr">
        <is>
          <t>Credit Savings</t>
        </is>
      </c>
      <c r="B29" s="36">
        <f>LOGIC!B46</f>
        <v/>
      </c>
    </row>
    <row r="30" ht="32" customHeight="1">
      <c r="A30" s="21" t="inlineStr">
        <is>
          <t>Total Tax Savings</t>
        </is>
      </c>
      <c r="B30" s="36">
        <f>LOGIC!B47</f>
        <v/>
      </c>
    </row>
    <row r="31" ht="32" customHeight="1">
      <c r="A31" s="21" t="inlineStr">
        <is>
          <t>Penalty Risk</t>
        </is>
      </c>
      <c r="B31" s="41">
        <f>LOGIC!B52</f>
        <v/>
      </c>
    </row>
    <row r="34" ht="28" customHeight="1">
      <c r="A34" s="31" t="inlineStr">
        <is>
          <t xml:space="preserve">  FEDERAL TAX BRACKET DETAIL</t>
        </is>
      </c>
      <c r="B34" s="32" t="n"/>
      <c r="C34" s="32" t="n"/>
      <c r="D34" s="32" t="n"/>
    </row>
    <row r="35" ht="32" customHeight="1">
      <c r="A35" s="27" t="inlineStr">
        <is>
          <t>Bracket</t>
        </is>
      </c>
      <c r="B35" s="27" t="inlineStr">
        <is>
          <t>Taxable Amount</t>
        </is>
      </c>
      <c r="C35" s="27" t="inlineStr">
        <is>
          <t>Rate</t>
        </is>
      </c>
      <c r="D35" s="27" t="inlineStr">
        <is>
          <t>Tax</t>
        </is>
      </c>
    </row>
    <row r="36">
      <c r="A36" s="42">
        <f>LOGIC!A13</f>
        <v/>
      </c>
      <c r="B36" s="43">
        <f>LOGIC!B13</f>
        <v/>
      </c>
      <c r="C36" s="44">
        <f>LOGIC!C13</f>
        <v/>
      </c>
      <c r="D36" s="45">
        <f>LOGIC!D13</f>
        <v/>
      </c>
    </row>
    <row r="37">
      <c r="A37" s="42">
        <f>LOGIC!A14</f>
        <v/>
      </c>
      <c r="B37" s="43">
        <f>LOGIC!B14</f>
        <v/>
      </c>
      <c r="C37" s="44">
        <f>LOGIC!C14</f>
        <v/>
      </c>
      <c r="D37" s="45">
        <f>LOGIC!D14</f>
        <v/>
      </c>
    </row>
    <row r="38">
      <c r="A38" s="42">
        <f>LOGIC!A15</f>
        <v/>
      </c>
      <c r="B38" s="43">
        <f>LOGIC!B15</f>
        <v/>
      </c>
      <c r="C38" s="44">
        <f>LOGIC!C15</f>
        <v/>
      </c>
      <c r="D38" s="45">
        <f>LOGIC!D15</f>
        <v/>
      </c>
    </row>
    <row r="39">
      <c r="A39" s="42">
        <f>LOGIC!A16</f>
        <v/>
      </c>
      <c r="B39" s="43">
        <f>LOGIC!B16</f>
        <v/>
      </c>
      <c r="C39" s="44">
        <f>LOGIC!C16</f>
        <v/>
      </c>
      <c r="D39" s="45">
        <f>LOGIC!D16</f>
        <v/>
      </c>
    </row>
    <row r="40">
      <c r="A40" s="42">
        <f>LOGIC!A17</f>
        <v/>
      </c>
      <c r="B40" s="43">
        <f>LOGIC!B17</f>
        <v/>
      </c>
      <c r="C40" s="44">
        <f>LOGIC!C17</f>
        <v/>
      </c>
      <c r="D40" s="45">
        <f>LOGIC!D17</f>
        <v/>
      </c>
    </row>
    <row r="41">
      <c r="A41" s="42">
        <f>LOGIC!A18</f>
        <v/>
      </c>
      <c r="B41" s="43">
        <f>LOGIC!B18</f>
        <v/>
      </c>
      <c r="C41" s="44">
        <f>LOGIC!C18</f>
        <v/>
      </c>
      <c r="D41" s="45">
        <f>LOGIC!D18</f>
        <v/>
      </c>
    </row>
    <row r="43" ht="24" customHeight="1">
      <c r="A43" s="46" t="inlineStr">
        <is>
          <t>RangeLead.com  |  Premium B2B Lead Data  |  Free Download — rangelead.com/free-tools</t>
        </is>
      </c>
    </row>
  </sheetData>
  <mergeCells count="9">
    <mergeCell ref="A4:E4"/>
    <mergeCell ref="A20:E20"/>
    <mergeCell ref="A43:E43"/>
    <mergeCell ref="A2:E2"/>
    <mergeCell ref="A16:E16"/>
    <mergeCell ref="A34:D34"/>
    <mergeCell ref="A1:E1"/>
    <mergeCell ref="A9:E9"/>
    <mergeCell ref="A27:E27"/>
  </mergeCells>
  <conditionalFormatting sqref="B25">
    <cfRule type="cellIs" priority="1" operator="equal" dxfId="0">
      <formula>"FULLY PAID"</formula>
    </cfRule>
    <cfRule type="cellIs" priority="2" operator="equal" dxfId="1">
      <formula>"MOSTLY PAID"</formula>
    </cfRule>
    <cfRule type="cellIs" priority="3" operator="equal" dxfId="2">
      <formula>"UNDERPAID"</formula>
    </cfRule>
  </conditionalFormatting>
  <conditionalFormatting sqref="B31">
    <cfRule type="cellIs" priority="4" operator="equal" dxfId="0">
      <formula>"LOW RISK"</formula>
    </cfRule>
    <cfRule type="cellIs" priority="5" operator="equal" dxfId="2">
      <formula>"PENALTY RISK"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