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97706"/>
        <bgColor rgb="00D97706"/>
      </patternFill>
    </fill>
    <fill>
      <patternFill patternType="solid">
        <fgColor rgb="00DC2626"/>
        <bgColor rgb="00DC262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6" fillId="7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0" fontId="6" fillId="11" borderId="1" applyAlignment="1" pivotButton="0" quotePrefix="0" xfId="0">
      <alignment horizontal="left" vertical="center"/>
    </xf>
    <xf numFmtId="164" fontId="7" fillId="11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10" fillId="11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4" fontId="12" fillId="12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0" fontId="12" fillId="12" borderId="1" applyAlignment="1" pivotButton="0" quotePrefix="0" xfId="0">
      <alignment horizontal="center" vertical="center"/>
    </xf>
    <xf numFmtId="3" fontId="12" fillId="12" borderId="1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164" fontId="10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MONTHLY CASH FLOW FORECAST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Project your cash position over the next 12 months based on revenue, expenses, and payment timing. Identify potential shortfalls before they happen.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Opening Cash Balance</t>
        </is>
      </c>
    </row>
    <row r="9" ht="22" customHeight="1">
      <c r="A9" s="6" t="inlineStr">
        <is>
          <t xml:space="preserve">  • Monthly Revenue (12 months)</t>
        </is>
      </c>
    </row>
    <row r="10" ht="22" customHeight="1">
      <c r="A10" s="6" t="inlineStr">
        <is>
          <t xml:space="preserve">  • Monthly Operating Expenses by category (12 months)</t>
        </is>
      </c>
    </row>
    <row r="11" ht="22" customHeight="1">
      <c r="A11" s="6" t="inlineStr">
        <is>
          <t xml:space="preserve">  • One-Time Expenses (month and amount)</t>
        </is>
      </c>
    </row>
    <row r="12" ht="22" customHeight="1">
      <c r="A12" s="6" t="inlineStr">
        <is>
          <t xml:space="preserve">  • Accounts Receivable collection delay (days)</t>
        </is>
      </c>
    </row>
    <row r="13" ht="22" customHeight="1">
      <c r="A13" s="6" t="inlineStr">
        <is>
          <t xml:space="preserve">  • Accounts Payable payment delay (days)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Monthly Net Cash Flow</t>
        </is>
      </c>
    </row>
    <row r="17" ht="22" customHeight="1">
      <c r="A17" s="6" t="inlineStr">
        <is>
          <t xml:space="preserve">  • Running Cash Balance</t>
        </is>
      </c>
    </row>
    <row r="18" ht="22" customHeight="1">
      <c r="A18" s="6" t="inlineStr">
        <is>
          <t xml:space="preserve">  • Lowest Cash Point (month and amount)</t>
        </is>
      </c>
    </row>
    <row r="19" ht="22" customHeight="1">
      <c r="A19" s="6" t="inlineStr">
        <is>
          <t xml:space="preserve">  • Average Monthly Cash Flow</t>
        </is>
      </c>
    </row>
    <row r="20" ht="22" customHeight="1">
      <c r="A20" s="6" t="inlineStr">
        <is>
          <t xml:space="preserve">  • Cash Runway (months until zero)</t>
        </is>
      </c>
    </row>
    <row r="21" ht="22" customHeight="1">
      <c r="A21" s="6" t="inlineStr">
        <is>
          <t xml:space="preserve">  • Month-by-month cash position trend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6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Constants &amp; Assumptions</t>
        </is>
      </c>
      <c r="B1" s="8" t="n"/>
      <c r="C1" s="8" t="n"/>
    </row>
    <row r="3" ht="26" customHeight="1">
      <c r="A3" s="9" t="inlineStr">
        <is>
          <t>Tax Rate</t>
        </is>
      </c>
      <c r="B3" s="10" t="n">
        <v>0.25</v>
      </c>
      <c r="C3" s="11" t="inlineStr">
        <is>
          <t>Applied to positive net income</t>
        </is>
      </c>
    </row>
    <row r="4" ht="26" customHeight="1">
      <c r="A4" s="9" t="inlineStr">
        <is>
          <t>Minimum Cash Reserve</t>
        </is>
      </c>
      <c r="B4" s="12" t="n">
        <v>10000</v>
      </c>
      <c r="C4" s="11" t="inlineStr">
        <is>
          <t>Alert threshold</t>
        </is>
      </c>
    </row>
    <row r="5" ht="26" customHeight="1">
      <c r="A5" s="9" t="inlineStr">
        <is>
          <t>AR Collection Days</t>
        </is>
      </c>
      <c r="B5" s="13" t="n">
        <v>30</v>
      </c>
      <c r="C5" s="11" t="inlineStr">
        <is>
          <t>Average days to collect receivables</t>
        </is>
      </c>
    </row>
    <row r="6" ht="26" customHeight="1">
      <c r="A6" s="9" t="inlineStr">
        <is>
          <t>AP Payment Days</t>
        </is>
      </c>
      <c r="B6" s="13" t="n">
        <v>15</v>
      </c>
      <c r="C6" s="11" t="inlineStr">
        <is>
          <t>Average days to pay bills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M18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</cols>
  <sheetData>
    <row r="1" ht="28" customHeight="1">
      <c r="A1" s="14" t="inlineStr">
        <is>
          <t xml:space="preserve">  CASH FLOW INPUTS — Enter your data in yellow cells</t>
        </is>
      </c>
      <c r="B1" s="15" t="n"/>
      <c r="C1" s="15" t="n"/>
      <c r="D1" s="15" t="n"/>
      <c r="E1" s="15" t="n"/>
      <c r="F1" s="15" t="n"/>
      <c r="G1" s="15" t="n"/>
      <c r="H1" s="15" t="n"/>
      <c r="I1" s="15" t="n"/>
      <c r="J1" s="15" t="n"/>
      <c r="K1" s="15" t="n"/>
      <c r="L1" s="15" t="n"/>
      <c r="M1" s="15" t="n"/>
    </row>
    <row r="3">
      <c r="A3" s="16" t="inlineStr">
        <is>
          <t>Opening Cash Balance</t>
        </is>
      </c>
      <c r="B3" s="17" t="n">
        <v>50000</v>
      </c>
    </row>
    <row r="5" ht="28" customHeight="1">
      <c r="A5" s="18" t="inlineStr"/>
      <c r="B5" s="18" t="inlineStr">
        <is>
          <t>Jan</t>
        </is>
      </c>
      <c r="C5" s="18" t="inlineStr">
        <is>
          <t>Feb</t>
        </is>
      </c>
      <c r="D5" s="18" t="inlineStr">
        <is>
          <t>Mar</t>
        </is>
      </c>
      <c r="E5" s="18" t="inlineStr">
        <is>
          <t>Apr</t>
        </is>
      </c>
      <c r="F5" s="18" t="inlineStr">
        <is>
          <t>May</t>
        </is>
      </c>
      <c r="G5" s="18" t="inlineStr">
        <is>
          <t>Jun</t>
        </is>
      </c>
      <c r="H5" s="18" t="inlineStr">
        <is>
          <t>Jul</t>
        </is>
      </c>
      <c r="I5" s="18" t="inlineStr">
        <is>
          <t>Aug</t>
        </is>
      </c>
      <c r="J5" s="18" t="inlineStr">
        <is>
          <t>Sep</t>
        </is>
      </c>
      <c r="K5" s="18" t="inlineStr">
        <is>
          <t>Oct</t>
        </is>
      </c>
      <c r="L5" s="18" t="inlineStr">
        <is>
          <t>Nov</t>
        </is>
      </c>
      <c r="M5" s="18" t="inlineStr">
        <is>
          <t>Dec</t>
        </is>
      </c>
    </row>
    <row r="6" ht="28" customHeight="1">
      <c r="A6" s="19" t="inlineStr">
        <is>
          <t xml:space="preserve">  REVENUE</t>
        </is>
      </c>
      <c r="B6" s="20" t="n"/>
      <c r="C6" s="20" t="n"/>
      <c r="D6" s="20" t="n"/>
      <c r="E6" s="20" t="n"/>
      <c r="F6" s="20" t="n"/>
      <c r="G6" s="20" t="n"/>
      <c r="H6" s="20" t="n"/>
      <c r="I6" s="20" t="n"/>
      <c r="J6" s="20" t="n"/>
      <c r="K6" s="20" t="n"/>
      <c r="L6" s="20" t="n"/>
      <c r="M6" s="20" t="n"/>
    </row>
    <row r="7">
      <c r="A7" s="16" t="inlineStr">
        <is>
          <t>Monthly Revenue</t>
        </is>
      </c>
      <c r="B7" s="17" t="n">
        <v>28000</v>
      </c>
      <c r="C7" s="17" t="n">
        <v>31000</v>
      </c>
      <c r="D7" s="17" t="n">
        <v>35000</v>
      </c>
      <c r="E7" s="17" t="n">
        <v>33000</v>
      </c>
      <c r="F7" s="17" t="n">
        <v>38000</v>
      </c>
      <c r="G7" s="17" t="n">
        <v>42000</v>
      </c>
      <c r="H7" s="17" t="n">
        <v>40000</v>
      </c>
      <c r="I7" s="17" t="n">
        <v>45000</v>
      </c>
      <c r="J7" s="17" t="n">
        <v>48000</v>
      </c>
      <c r="K7" s="17" t="n">
        <v>44000</v>
      </c>
      <c r="L7" s="17" t="n">
        <v>50000</v>
      </c>
      <c r="M7" s="17" t="n">
        <v>55000</v>
      </c>
    </row>
    <row r="9" ht="28" customHeight="1">
      <c r="A9" s="21" t="inlineStr">
        <is>
          <t xml:space="preserve">  OPERATING EXPENSES</t>
        </is>
      </c>
      <c r="B9" s="22" t="n"/>
      <c r="C9" s="22" t="n"/>
      <c r="D9" s="22" t="n"/>
      <c r="E9" s="22" t="n"/>
      <c r="F9" s="22" t="n"/>
      <c r="G9" s="22" t="n"/>
      <c r="H9" s="22" t="n"/>
      <c r="I9" s="22" t="n"/>
      <c r="J9" s="22" t="n"/>
      <c r="K9" s="22" t="n"/>
      <c r="L9" s="22" t="n"/>
      <c r="M9" s="22" t="n"/>
    </row>
    <row r="10">
      <c r="A10" s="16" t="inlineStr">
        <is>
          <t>Rent &amp; Utilities</t>
        </is>
      </c>
      <c r="B10" s="17" t="n">
        <v>3500</v>
      </c>
      <c r="C10" s="17" t="n">
        <v>3500</v>
      </c>
      <c r="D10" s="17" t="n">
        <v>3500</v>
      </c>
      <c r="E10" s="17" t="n">
        <v>3500</v>
      </c>
      <c r="F10" s="17" t="n">
        <v>3500</v>
      </c>
      <c r="G10" s="17" t="n">
        <v>3500</v>
      </c>
      <c r="H10" s="17" t="n">
        <v>3500</v>
      </c>
      <c r="I10" s="17" t="n">
        <v>3500</v>
      </c>
      <c r="J10" s="17" t="n">
        <v>3500</v>
      </c>
      <c r="K10" s="17" t="n">
        <v>3500</v>
      </c>
      <c r="L10" s="17" t="n">
        <v>3500</v>
      </c>
      <c r="M10" s="17" t="n">
        <v>3500</v>
      </c>
    </row>
    <row r="11">
      <c r="A11" s="16" t="inlineStr">
        <is>
          <t>Salaries &amp; Wages</t>
        </is>
      </c>
      <c r="B11" s="17" t="n">
        <v>18000</v>
      </c>
      <c r="C11" s="17" t="n">
        <v>18000</v>
      </c>
      <c r="D11" s="17" t="n">
        <v>18000</v>
      </c>
      <c r="E11" s="17" t="n">
        <v>18000</v>
      </c>
      <c r="F11" s="17" t="n">
        <v>18000</v>
      </c>
      <c r="G11" s="17" t="n">
        <v>18000</v>
      </c>
      <c r="H11" s="17" t="n">
        <v>18000</v>
      </c>
      <c r="I11" s="17" t="n">
        <v>18000</v>
      </c>
      <c r="J11" s="17" t="n">
        <v>18000</v>
      </c>
      <c r="K11" s="17" t="n">
        <v>18000</v>
      </c>
      <c r="L11" s="17" t="n">
        <v>18000</v>
      </c>
      <c r="M11" s="17" t="n">
        <v>18000</v>
      </c>
    </row>
    <row r="12">
      <c r="A12" s="16" t="inlineStr">
        <is>
          <t>Marketing &amp; Ads</t>
        </is>
      </c>
      <c r="B12" s="17" t="n">
        <v>2500</v>
      </c>
      <c r="C12" s="17" t="n">
        <v>2500</v>
      </c>
      <c r="D12" s="17" t="n">
        <v>3000</v>
      </c>
      <c r="E12" s="17" t="n">
        <v>3000</v>
      </c>
      <c r="F12" s="17" t="n">
        <v>3500</v>
      </c>
      <c r="G12" s="17" t="n">
        <v>3500</v>
      </c>
      <c r="H12" s="17" t="n">
        <v>3000</v>
      </c>
      <c r="I12" s="17" t="n">
        <v>4000</v>
      </c>
      <c r="J12" s="17" t="n">
        <v>4000</v>
      </c>
      <c r="K12" s="17" t="n">
        <v>3500</v>
      </c>
      <c r="L12" s="17" t="n">
        <v>4500</v>
      </c>
      <c r="M12" s="17" t="n">
        <v>5000</v>
      </c>
    </row>
    <row r="13">
      <c r="A13" s="16" t="inlineStr">
        <is>
          <t>Software &amp; Tools</t>
        </is>
      </c>
      <c r="B13" s="17" t="n">
        <v>1200</v>
      </c>
      <c r="C13" s="17" t="n">
        <v>1200</v>
      </c>
      <c r="D13" s="17" t="n">
        <v>1200</v>
      </c>
      <c r="E13" s="17" t="n">
        <v>1200</v>
      </c>
      <c r="F13" s="17" t="n">
        <v>1200</v>
      </c>
      <c r="G13" s="17" t="n">
        <v>1200</v>
      </c>
      <c r="H13" s="17" t="n">
        <v>1200</v>
      </c>
      <c r="I13" s="17" t="n">
        <v>1200</v>
      </c>
      <c r="J13" s="17" t="n">
        <v>1200</v>
      </c>
      <c r="K13" s="17" t="n">
        <v>1200</v>
      </c>
      <c r="L13" s="17" t="n">
        <v>1200</v>
      </c>
      <c r="M13" s="17" t="n">
        <v>1200</v>
      </c>
    </row>
    <row r="14">
      <c r="A14" s="16" t="inlineStr">
        <is>
          <t>Insurance</t>
        </is>
      </c>
      <c r="B14" s="17" t="n">
        <v>800</v>
      </c>
      <c r="C14" s="17" t="n">
        <v>800</v>
      </c>
      <c r="D14" s="17" t="n">
        <v>800</v>
      </c>
      <c r="E14" s="17" t="n">
        <v>800</v>
      </c>
      <c r="F14" s="17" t="n">
        <v>800</v>
      </c>
      <c r="G14" s="17" t="n">
        <v>800</v>
      </c>
      <c r="H14" s="17" t="n">
        <v>800</v>
      </c>
      <c r="I14" s="17" t="n">
        <v>800</v>
      </c>
      <c r="J14" s="17" t="n">
        <v>800</v>
      </c>
      <c r="K14" s="17" t="n">
        <v>800</v>
      </c>
      <c r="L14" s="17" t="n">
        <v>800</v>
      </c>
      <c r="M14" s="17" t="n">
        <v>800</v>
      </c>
    </row>
    <row r="15">
      <c r="A15" s="16" t="inlineStr">
        <is>
          <t>Supplies &amp; Misc</t>
        </is>
      </c>
      <c r="B15" s="17" t="n">
        <v>500</v>
      </c>
      <c r="C15" s="17" t="n">
        <v>600</v>
      </c>
      <c r="D15" s="17" t="n">
        <v>500</v>
      </c>
      <c r="E15" s="17" t="n">
        <v>700</v>
      </c>
      <c r="F15" s="17" t="n">
        <v>500</v>
      </c>
      <c r="G15" s="17" t="n">
        <v>600</v>
      </c>
      <c r="H15" s="17" t="n">
        <v>500</v>
      </c>
      <c r="I15" s="17" t="n">
        <v>700</v>
      </c>
      <c r="J15" s="17" t="n">
        <v>500</v>
      </c>
      <c r="K15" s="17" t="n">
        <v>600</v>
      </c>
      <c r="L15" s="17" t="n">
        <v>500</v>
      </c>
      <c r="M15" s="17" t="n">
        <v>800</v>
      </c>
    </row>
    <row r="17" ht="28" customHeight="1">
      <c r="A17" s="23" t="inlineStr">
        <is>
          <t xml:space="preserve">  ONE-TIME / IRREGULAR EXPENSES</t>
        </is>
      </c>
      <c r="B17" s="24" t="n"/>
      <c r="C17" s="24" t="n"/>
      <c r="D17" s="24" t="n"/>
      <c r="E17" s="24" t="n"/>
      <c r="F17" s="24" t="n"/>
      <c r="G17" s="24" t="n"/>
      <c r="H17" s="24" t="n"/>
      <c r="I17" s="24" t="n"/>
      <c r="J17" s="24" t="n"/>
      <c r="K17" s="24" t="n"/>
      <c r="L17" s="24" t="n"/>
      <c r="M17" s="24" t="n"/>
    </row>
    <row r="18">
      <c r="A18" s="16" t="inlineStr">
        <is>
          <t>One-Time Expenses</t>
        </is>
      </c>
      <c r="B18" s="17" t="n">
        <v>0</v>
      </c>
      <c r="C18" s="17" t="n">
        <v>0</v>
      </c>
      <c r="D18" s="17" t="n">
        <v>5000</v>
      </c>
      <c r="E18" s="17" t="n">
        <v>0</v>
      </c>
      <c r="F18" s="17" t="n">
        <v>0</v>
      </c>
      <c r="G18" s="17" t="n">
        <v>0</v>
      </c>
      <c r="H18" s="17" t="n">
        <v>0</v>
      </c>
      <c r="I18" s="17" t="n">
        <v>8000</v>
      </c>
      <c r="J18" s="17" t="n">
        <v>0</v>
      </c>
      <c r="K18" s="17" t="n">
        <v>0</v>
      </c>
      <c r="L18" s="17" t="n">
        <v>0</v>
      </c>
      <c r="M18" s="17" t="n">
        <v>3000</v>
      </c>
    </row>
  </sheetData>
  <mergeCells count="4">
    <mergeCell ref="A17:M17"/>
    <mergeCell ref="A6:M6"/>
    <mergeCell ref="A1:M1"/>
    <mergeCell ref="A9:M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M26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</cols>
  <sheetData>
    <row r="1" ht="28" customHeight="1">
      <c r="A1" s="21" t="inlineStr">
        <is>
          <t xml:space="preserve">  CALCULATIONS — All formulas, do NOT edit</t>
        </is>
      </c>
      <c r="B1" s="22" t="n"/>
      <c r="C1" s="22" t="n"/>
      <c r="D1" s="22" t="n"/>
      <c r="E1" s="22" t="n"/>
      <c r="F1" s="22" t="n"/>
      <c r="G1" s="22" t="n"/>
      <c r="H1" s="22" t="n"/>
      <c r="I1" s="22" t="n"/>
      <c r="J1" s="22" t="n"/>
      <c r="K1" s="22" t="n"/>
      <c r="L1" s="22" t="n"/>
      <c r="M1" s="22" t="n"/>
    </row>
    <row r="3">
      <c r="A3" s="25" t="inlineStr">
        <is>
          <t>Total Operating Expenses</t>
        </is>
      </c>
      <c r="B3" s="26">
        <f>SUM(INPUT!B10:B15)</f>
        <v/>
      </c>
      <c r="C3" s="26">
        <f>SUM(INPUT!C10:C15)</f>
        <v/>
      </c>
      <c r="D3" s="26">
        <f>SUM(INPUT!D10:D15)</f>
        <v/>
      </c>
      <c r="E3" s="26">
        <f>SUM(INPUT!E10:E15)</f>
        <v/>
      </c>
      <c r="F3" s="26">
        <f>SUM(INPUT!F10:F15)</f>
        <v/>
      </c>
      <c r="G3" s="26">
        <f>SUM(INPUT!G10:G15)</f>
        <v/>
      </c>
      <c r="H3" s="26">
        <f>SUM(INPUT!H10:H15)</f>
        <v/>
      </c>
      <c r="I3" s="26">
        <f>SUM(INPUT!I10:I15)</f>
        <v/>
      </c>
      <c r="J3" s="26">
        <f>SUM(INPUT!J10:J15)</f>
        <v/>
      </c>
      <c r="K3" s="26">
        <f>SUM(INPUT!K10:K15)</f>
        <v/>
      </c>
      <c r="L3" s="26">
        <f>SUM(INPUT!L10:L15)</f>
        <v/>
      </c>
      <c r="M3" s="26">
        <f>SUM(INPUT!M10:M15)</f>
        <v/>
      </c>
    </row>
    <row r="4">
      <c r="A4" s="25" t="inlineStr">
        <is>
          <t>One-Time Expenses</t>
        </is>
      </c>
      <c r="B4" s="26">
        <f>INPUT!B18</f>
        <v/>
      </c>
      <c r="C4" s="26">
        <f>INPUT!C18</f>
        <v/>
      </c>
      <c r="D4" s="26">
        <f>INPUT!D18</f>
        <v/>
      </c>
      <c r="E4" s="26">
        <f>INPUT!E18</f>
        <v/>
      </c>
      <c r="F4" s="26">
        <f>INPUT!F18</f>
        <v/>
      </c>
      <c r="G4" s="26">
        <f>INPUT!G18</f>
        <v/>
      </c>
      <c r="H4" s="26">
        <f>INPUT!H18</f>
        <v/>
      </c>
      <c r="I4" s="26">
        <f>INPUT!I18</f>
        <v/>
      </c>
      <c r="J4" s="26">
        <f>INPUT!J18</f>
        <v/>
      </c>
      <c r="K4" s="26">
        <f>INPUT!K18</f>
        <v/>
      </c>
      <c r="L4" s="26">
        <f>INPUT!L18</f>
        <v/>
      </c>
      <c r="M4" s="26">
        <f>INPUT!M18</f>
        <v/>
      </c>
    </row>
    <row r="5">
      <c r="A5" s="25" t="inlineStr">
        <is>
          <t>Total All Expenses</t>
        </is>
      </c>
      <c r="B5" s="27">
        <f>B3+B4</f>
        <v/>
      </c>
      <c r="C5" s="27">
        <f>C3+C4</f>
        <v/>
      </c>
      <c r="D5" s="27">
        <f>D3+D4</f>
        <v/>
      </c>
      <c r="E5" s="27">
        <f>E3+E4</f>
        <v/>
      </c>
      <c r="F5" s="27">
        <f>F3+F4</f>
        <v/>
      </c>
      <c r="G5" s="27">
        <f>G3+G4</f>
        <v/>
      </c>
      <c r="H5" s="27">
        <f>H3+H4</f>
        <v/>
      </c>
      <c r="I5" s="27">
        <f>I3+I4</f>
        <v/>
      </c>
      <c r="J5" s="27">
        <f>J3+J4</f>
        <v/>
      </c>
      <c r="K5" s="27">
        <f>K3+K4</f>
        <v/>
      </c>
      <c r="L5" s="27">
        <f>L3+L4</f>
        <v/>
      </c>
      <c r="M5" s="27">
        <f>M3+M4</f>
        <v/>
      </c>
    </row>
    <row r="7">
      <c r="A7" s="25" t="inlineStr">
        <is>
          <t>Revenue</t>
        </is>
      </c>
      <c r="B7" s="26">
        <f>INPUT!B7</f>
        <v/>
      </c>
      <c r="C7" s="26">
        <f>INPUT!C7</f>
        <v/>
      </c>
      <c r="D7" s="26">
        <f>INPUT!D7</f>
        <v/>
      </c>
      <c r="E7" s="26">
        <f>INPUT!E7</f>
        <v/>
      </c>
      <c r="F7" s="26">
        <f>INPUT!F7</f>
        <v/>
      </c>
      <c r="G7" s="26">
        <f>INPUT!G7</f>
        <v/>
      </c>
      <c r="H7" s="26">
        <f>INPUT!H7</f>
        <v/>
      </c>
      <c r="I7" s="26">
        <f>INPUT!I7</f>
        <v/>
      </c>
      <c r="J7" s="26">
        <f>INPUT!J7</f>
        <v/>
      </c>
      <c r="K7" s="26">
        <f>INPUT!K7</f>
        <v/>
      </c>
      <c r="L7" s="26">
        <f>INPUT!L7</f>
        <v/>
      </c>
      <c r="M7" s="26">
        <f>INPUT!M7</f>
        <v/>
      </c>
    </row>
    <row r="9">
      <c r="A9" s="25" t="inlineStr">
        <is>
          <t>Net Cash Flow</t>
        </is>
      </c>
      <c r="B9" s="27">
        <f>B7-B5</f>
        <v/>
      </c>
      <c r="C9" s="27">
        <f>C7-C5</f>
        <v/>
      </c>
      <c r="D9" s="27">
        <f>D7-D5</f>
        <v/>
      </c>
      <c r="E9" s="27">
        <f>E7-E5</f>
        <v/>
      </c>
      <c r="F9" s="27">
        <f>F7-F5</f>
        <v/>
      </c>
      <c r="G9" s="27">
        <f>G7-G5</f>
        <v/>
      </c>
      <c r="H9" s="27">
        <f>H7-H5</f>
        <v/>
      </c>
      <c r="I9" s="27">
        <f>I7-I5</f>
        <v/>
      </c>
      <c r="J9" s="27">
        <f>J7-J5</f>
        <v/>
      </c>
      <c r="K9" s="27">
        <f>K7-K5</f>
        <v/>
      </c>
      <c r="L9" s="27">
        <f>L7-L5</f>
        <v/>
      </c>
      <c r="M9" s="27">
        <f>M7-M5</f>
        <v/>
      </c>
    </row>
    <row r="10">
      <c r="A10" s="25" t="inlineStr">
        <is>
          <t>Estimated Tax</t>
        </is>
      </c>
      <c r="B10" s="26">
        <f>IF(B9&gt;0,B9*CONFIG!B3,0)</f>
        <v/>
      </c>
      <c r="C10" s="26">
        <f>IF(C9&gt;0,C9*CONFIG!B3,0)</f>
        <v/>
      </c>
      <c r="D10" s="26">
        <f>IF(D9&gt;0,D9*CONFIG!B3,0)</f>
        <v/>
      </c>
      <c r="E10" s="26">
        <f>IF(E9&gt;0,E9*CONFIG!B3,0)</f>
        <v/>
      </c>
      <c r="F10" s="26">
        <f>IF(F9&gt;0,F9*CONFIG!B3,0)</f>
        <v/>
      </c>
      <c r="G10" s="26">
        <f>IF(G9&gt;0,G9*CONFIG!B3,0)</f>
        <v/>
      </c>
      <c r="H10" s="26">
        <f>IF(H9&gt;0,H9*CONFIG!B3,0)</f>
        <v/>
      </c>
      <c r="I10" s="26">
        <f>IF(I9&gt;0,I9*CONFIG!B3,0)</f>
        <v/>
      </c>
      <c r="J10" s="26">
        <f>IF(J9&gt;0,J9*CONFIG!B3,0)</f>
        <v/>
      </c>
      <c r="K10" s="26">
        <f>IF(K9&gt;0,K9*CONFIG!B3,0)</f>
        <v/>
      </c>
      <c r="L10" s="26">
        <f>IF(L9&gt;0,L9*CONFIG!B3,0)</f>
        <v/>
      </c>
      <c r="M10" s="26">
        <f>IF(M9&gt;0,M9*CONFIG!B3,0)</f>
        <v/>
      </c>
    </row>
    <row r="11">
      <c r="A11" s="25" t="inlineStr">
        <is>
          <t>Net After Tax</t>
        </is>
      </c>
      <c r="B11" s="27">
        <f>B9-B10</f>
        <v/>
      </c>
      <c r="C11" s="27">
        <f>C9-C10</f>
        <v/>
      </c>
      <c r="D11" s="27">
        <f>D9-D10</f>
        <v/>
      </c>
      <c r="E11" s="27">
        <f>E9-E10</f>
        <v/>
      </c>
      <c r="F11" s="27">
        <f>F9-F10</f>
        <v/>
      </c>
      <c r="G11" s="27">
        <f>G9-G10</f>
        <v/>
      </c>
      <c r="H11" s="27">
        <f>H9-H10</f>
        <v/>
      </c>
      <c r="I11" s="27">
        <f>I9-I10</f>
        <v/>
      </c>
      <c r="J11" s="27">
        <f>J9-J10</f>
        <v/>
      </c>
      <c r="K11" s="27">
        <f>K9-K10</f>
        <v/>
      </c>
      <c r="L11" s="27">
        <f>L9-L10</f>
        <v/>
      </c>
      <c r="M11" s="27">
        <f>M9-M10</f>
        <v/>
      </c>
    </row>
    <row r="13">
      <c r="A13" s="25" t="inlineStr">
        <is>
          <t>Cash Balance</t>
        </is>
      </c>
      <c r="B13" s="27">
        <f>INPUT!B3+B11</f>
        <v/>
      </c>
      <c r="C13" s="27">
        <f>B13+C11</f>
        <v/>
      </c>
      <c r="D13" s="27">
        <f>C13+D11</f>
        <v/>
      </c>
      <c r="E13" s="27">
        <f>D13+E11</f>
        <v/>
      </c>
      <c r="F13" s="27">
        <f>E13+F11</f>
        <v/>
      </c>
      <c r="G13" s="27">
        <f>F13+G11</f>
        <v/>
      </c>
      <c r="H13" s="27">
        <f>G13+H11</f>
        <v/>
      </c>
      <c r="I13" s="27">
        <f>H13+I11</f>
        <v/>
      </c>
      <c r="J13" s="27">
        <f>I13+J11</f>
        <v/>
      </c>
      <c r="K13" s="27">
        <f>J13+K11</f>
        <v/>
      </c>
      <c r="L13" s="27">
        <f>K13+L11</f>
        <v/>
      </c>
      <c r="M13" s="27">
        <f>L13+M11</f>
        <v/>
      </c>
    </row>
    <row r="14">
      <c r="A14" s="25" t="inlineStr">
        <is>
          <t>Below Reserve?</t>
        </is>
      </c>
      <c r="B14" s="28">
        <f>IF(B13&lt;CONFIG!B4,"ALERT","")</f>
        <v/>
      </c>
      <c r="C14" s="28">
        <f>IF(C13&lt;CONFIG!B4,"ALERT","")</f>
        <v/>
      </c>
      <c r="D14" s="28">
        <f>IF(D13&lt;CONFIG!B4,"ALERT","")</f>
        <v/>
      </c>
      <c r="E14" s="28">
        <f>IF(E13&lt;CONFIG!B4,"ALERT","")</f>
        <v/>
      </c>
      <c r="F14" s="28">
        <f>IF(F13&lt;CONFIG!B4,"ALERT","")</f>
        <v/>
      </c>
      <c r="G14" s="28">
        <f>IF(G13&lt;CONFIG!B4,"ALERT","")</f>
        <v/>
      </c>
      <c r="H14" s="28">
        <f>IF(H13&lt;CONFIG!B4,"ALERT","")</f>
        <v/>
      </c>
      <c r="I14" s="28">
        <f>IF(I13&lt;CONFIG!B4,"ALERT","")</f>
        <v/>
      </c>
      <c r="J14" s="28">
        <f>IF(J13&lt;CONFIG!B4,"ALERT","")</f>
        <v/>
      </c>
      <c r="K14" s="28">
        <f>IF(K13&lt;CONFIG!B4,"ALERT","")</f>
        <v/>
      </c>
      <c r="L14" s="28">
        <f>IF(L13&lt;CONFIG!B4,"ALERT","")</f>
        <v/>
      </c>
      <c r="M14" s="28">
        <f>IF(M13&lt;CONFIG!B4,"ALERT","")</f>
        <v/>
      </c>
    </row>
    <row r="16" ht="28" customHeight="1">
      <c r="A16" s="29" t="inlineStr">
        <is>
          <t xml:space="preserve">  SUMMARY METRICS</t>
        </is>
      </c>
      <c r="B16" s="30" t="n"/>
      <c r="C16" s="30" t="n"/>
      <c r="D16" s="30" t="n"/>
      <c r="E16" s="30" t="n"/>
      <c r="F16" s="30" t="n"/>
      <c r="G16" s="30" t="n"/>
      <c r="H16" s="30" t="n"/>
      <c r="I16" s="30" t="n"/>
      <c r="J16" s="30" t="n"/>
      <c r="K16" s="30" t="n"/>
      <c r="L16" s="30" t="n"/>
      <c r="M16" s="30" t="n"/>
    </row>
    <row r="18" ht="28" customHeight="1">
      <c r="A18" s="25" t="inlineStr">
        <is>
          <t>Total Annual Revenue</t>
        </is>
      </c>
      <c r="B18" s="27">
        <f>SUM(B7:M7)</f>
        <v/>
      </c>
    </row>
    <row r="19" ht="28" customHeight="1">
      <c r="A19" s="25" t="inlineStr">
        <is>
          <t>Total Annual Expenses</t>
        </is>
      </c>
      <c r="B19" s="27">
        <f>SUM(B5:M5)</f>
        <v/>
      </c>
    </row>
    <row r="20" ht="28" customHeight="1">
      <c r="A20" s="25" t="inlineStr">
        <is>
          <t>Total Net Cash Flow</t>
        </is>
      </c>
      <c r="B20" s="27">
        <f>SUM(B11:M11)</f>
        <v/>
      </c>
    </row>
    <row r="21" ht="28" customHeight="1">
      <c r="A21" s="25" t="inlineStr">
        <is>
          <t>Average Monthly Cash Flow</t>
        </is>
      </c>
      <c r="B21" s="27">
        <f>AVERAGE(B11:M11)</f>
        <v/>
      </c>
    </row>
    <row r="22" ht="28" customHeight="1">
      <c r="A22" s="25" t="inlineStr">
        <is>
          <t>Lowest Cash Balance</t>
        </is>
      </c>
      <c r="B22" s="27">
        <f>MIN(B13:M13)</f>
        <v/>
      </c>
    </row>
    <row r="23" ht="28" customHeight="1">
      <c r="A23" s="25" t="inlineStr">
        <is>
          <t>Lowest Cash Month</t>
        </is>
      </c>
      <c r="B23" s="31">
        <f>INDEX({"Jan","Feb","Mar","Apr","May","Jun","Jul","Aug","Sep","Oct","Nov","Dec"},MATCH(MIN(B13:M13),B13:M13,0))</f>
        <v/>
      </c>
    </row>
    <row r="24" ht="28" customHeight="1">
      <c r="A24" s="25" t="inlineStr">
        <is>
          <t>Ending Cash Balance</t>
        </is>
      </c>
      <c r="B24" s="27">
        <f>M13</f>
        <v/>
      </c>
    </row>
    <row r="25" ht="28" customHeight="1">
      <c r="A25" s="25" t="inlineStr">
        <is>
          <t>Cash Runway (months)</t>
        </is>
      </c>
      <c r="B25" s="31">
        <f>IF(B21&gt;=0,"Unlimited",IFERROR(ROUND(-M13/B21,1),"N/A"))</f>
        <v/>
      </c>
    </row>
    <row r="26" ht="28" customHeight="1">
      <c r="A26" s="25" t="inlineStr">
        <is>
          <t>Months Below Reserve</t>
        </is>
      </c>
      <c r="B26" s="31">
        <f>COUNTIF(B14:M14,"ALERT")</f>
        <v/>
      </c>
    </row>
  </sheetData>
  <mergeCells count="2">
    <mergeCell ref="A16:M16"/>
    <mergeCell ref="A1:M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7"/>
  <sheetViews>
    <sheetView showGridLines="0" zoomScale="110"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2" t="inlineStr">
        <is>
          <t>CASH FLOW FORECAST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9" t="inlineStr">
        <is>
          <t xml:space="preserve">  KEY METRICS</t>
        </is>
      </c>
      <c r="B4" s="20" t="n"/>
      <c r="C4" s="20" t="n"/>
      <c r="D4" s="20" t="n"/>
      <c r="E4" s="20" t="n"/>
    </row>
    <row r="5" ht="32" customHeight="1">
      <c r="A5" s="16" t="inlineStr">
        <is>
          <t>Total Annual Revenue</t>
        </is>
      </c>
      <c r="B5" s="33">
        <f>LOGIC!B18</f>
        <v/>
      </c>
    </row>
    <row r="6" ht="32" customHeight="1">
      <c r="A6" s="16" t="inlineStr">
        <is>
          <t>Total Annual Expenses</t>
        </is>
      </c>
      <c r="B6" s="33">
        <f>LOGIC!B19</f>
        <v/>
      </c>
    </row>
    <row r="7" ht="32" customHeight="1">
      <c r="A7" s="16" t="inlineStr">
        <is>
          <t>Net Annual Cash Flow</t>
        </is>
      </c>
      <c r="B7" s="33">
        <f>LOGIC!B20</f>
        <v/>
      </c>
    </row>
    <row r="8" ht="32" customHeight="1">
      <c r="A8" s="16" t="inlineStr">
        <is>
          <t>Avg Monthly Cash Flow</t>
        </is>
      </c>
      <c r="B8" s="33">
        <f>LOGIC!B21</f>
        <v/>
      </c>
    </row>
    <row r="10" ht="28" customHeight="1">
      <c r="A10" s="34" t="inlineStr">
        <is>
          <t xml:space="preserve">  CASH POSITION</t>
        </is>
      </c>
      <c r="B10" s="35" t="n"/>
      <c r="C10" s="35" t="n"/>
      <c r="D10" s="35" t="n"/>
      <c r="E10" s="35" t="n"/>
    </row>
    <row r="11" ht="32" customHeight="1">
      <c r="A11" s="16" t="inlineStr">
        <is>
          <t>Opening Cash Balance</t>
        </is>
      </c>
      <c r="B11" s="33">
        <f>INPUT!B3</f>
        <v/>
      </c>
    </row>
    <row r="12" ht="32" customHeight="1">
      <c r="A12" s="16" t="inlineStr">
        <is>
          <t>Ending Cash Balance</t>
        </is>
      </c>
      <c r="B12" s="33">
        <f>LOGIC!B24</f>
        <v/>
      </c>
    </row>
    <row r="13" ht="32" customHeight="1">
      <c r="A13" s="16" t="inlineStr">
        <is>
          <t>Lowest Cash Point</t>
        </is>
      </c>
      <c r="B13" s="33">
        <f>LOGIC!B22</f>
        <v/>
      </c>
    </row>
    <row r="14" ht="32" customHeight="1">
      <c r="A14" s="16" t="inlineStr">
        <is>
          <t>Worst Month</t>
        </is>
      </c>
      <c r="B14" s="36">
        <f>LOGIC!B23</f>
        <v/>
      </c>
    </row>
    <row r="15" ht="32" customHeight="1">
      <c r="A15" s="16" t="inlineStr">
        <is>
          <t>Cash Runway</t>
        </is>
      </c>
      <c r="B15" s="36">
        <f>LOGIC!B25</f>
        <v/>
      </c>
    </row>
    <row r="17" ht="28" customHeight="1">
      <c r="A17" s="23" t="inlineStr">
        <is>
          <t xml:space="preserve">  ALERTS</t>
        </is>
      </c>
      <c r="B17" s="24" t="n"/>
      <c r="C17" s="24" t="n"/>
      <c r="D17" s="24" t="n"/>
      <c r="E17" s="24" t="n"/>
    </row>
    <row r="18" ht="32" customHeight="1">
      <c r="A18" s="16" t="inlineStr">
        <is>
          <t>Months Below Reserve</t>
        </is>
      </c>
      <c r="B18" s="37">
        <f>LOGIC!B26</f>
        <v/>
      </c>
    </row>
    <row r="19" ht="32" customHeight="1">
      <c r="A19" s="16" t="inlineStr">
        <is>
          <t>Cash Health</t>
        </is>
      </c>
      <c r="B19" s="36">
        <f>IF(LOGIC!B26=0,"HEALTHY",IF(LOGIC!B26&lt;=2,"CAUTION","AT RISK"))</f>
        <v/>
      </c>
    </row>
    <row r="22" ht="28" customHeight="1">
      <c r="A22" s="29" t="inlineStr">
        <is>
          <t xml:space="preserve">  MONTHLY SUMMARY</t>
        </is>
      </c>
      <c r="B22" s="30" t="n"/>
      <c r="C22" s="30" t="n"/>
      <c r="D22" s="30" t="n"/>
      <c r="E22" s="30" t="n"/>
    </row>
    <row r="23" ht="32" customHeight="1">
      <c r="A23" s="38" t="inlineStr">
        <is>
          <t>Month</t>
        </is>
      </c>
      <c r="B23" s="38" t="inlineStr">
        <is>
          <t>Revenue</t>
        </is>
      </c>
      <c r="C23" s="38" t="inlineStr">
        <is>
          <t>Expenses</t>
        </is>
      </c>
      <c r="D23" s="38" t="inlineStr">
        <is>
          <t>Net Flow</t>
        </is>
      </c>
      <c r="E23" s="38" t="inlineStr">
        <is>
          <t>Cash Balance</t>
        </is>
      </c>
    </row>
    <row r="24">
      <c r="A24" s="39" t="inlineStr">
        <is>
          <t>Jan</t>
        </is>
      </c>
      <c r="B24" s="40">
        <f>LOGIC!B7</f>
        <v/>
      </c>
      <c r="C24" s="40">
        <f>LOGIC!B5</f>
        <v/>
      </c>
      <c r="D24" s="41">
        <f>LOGIC!B11</f>
        <v/>
      </c>
      <c r="E24" s="41">
        <f>LOGIC!B13</f>
        <v/>
      </c>
    </row>
    <row r="25">
      <c r="A25" s="39" t="inlineStr">
        <is>
          <t>Feb</t>
        </is>
      </c>
      <c r="B25" s="40">
        <f>LOGIC!C7</f>
        <v/>
      </c>
      <c r="C25" s="40">
        <f>LOGIC!C5</f>
        <v/>
      </c>
      <c r="D25" s="41">
        <f>LOGIC!C11</f>
        <v/>
      </c>
      <c r="E25" s="41">
        <f>LOGIC!C13</f>
        <v/>
      </c>
    </row>
    <row r="26">
      <c r="A26" s="39" t="inlineStr">
        <is>
          <t>Mar</t>
        </is>
      </c>
      <c r="B26" s="40">
        <f>LOGIC!D7</f>
        <v/>
      </c>
      <c r="C26" s="40">
        <f>LOGIC!D5</f>
        <v/>
      </c>
      <c r="D26" s="41">
        <f>LOGIC!D11</f>
        <v/>
      </c>
      <c r="E26" s="41">
        <f>LOGIC!D13</f>
        <v/>
      </c>
    </row>
    <row r="27">
      <c r="A27" s="39" t="inlineStr">
        <is>
          <t>Apr</t>
        </is>
      </c>
      <c r="B27" s="40">
        <f>LOGIC!E7</f>
        <v/>
      </c>
      <c r="C27" s="40">
        <f>LOGIC!E5</f>
        <v/>
      </c>
      <c r="D27" s="41">
        <f>LOGIC!E11</f>
        <v/>
      </c>
      <c r="E27" s="41">
        <f>LOGIC!E13</f>
        <v/>
      </c>
    </row>
    <row r="28">
      <c r="A28" s="39" t="inlineStr">
        <is>
          <t>May</t>
        </is>
      </c>
      <c r="B28" s="40">
        <f>LOGIC!F7</f>
        <v/>
      </c>
      <c r="C28" s="40">
        <f>LOGIC!F5</f>
        <v/>
      </c>
      <c r="D28" s="41">
        <f>LOGIC!F11</f>
        <v/>
      </c>
      <c r="E28" s="41">
        <f>LOGIC!F13</f>
        <v/>
      </c>
    </row>
    <row r="29">
      <c r="A29" s="39" t="inlineStr">
        <is>
          <t>Jun</t>
        </is>
      </c>
      <c r="B29" s="40">
        <f>LOGIC!G7</f>
        <v/>
      </c>
      <c r="C29" s="40">
        <f>LOGIC!G5</f>
        <v/>
      </c>
      <c r="D29" s="41">
        <f>LOGIC!G11</f>
        <v/>
      </c>
      <c r="E29" s="41">
        <f>LOGIC!G13</f>
        <v/>
      </c>
    </row>
    <row r="30">
      <c r="A30" s="39" t="inlineStr">
        <is>
          <t>Jul</t>
        </is>
      </c>
      <c r="B30" s="40">
        <f>LOGIC!H7</f>
        <v/>
      </c>
      <c r="C30" s="40">
        <f>LOGIC!H5</f>
        <v/>
      </c>
      <c r="D30" s="41">
        <f>LOGIC!H11</f>
        <v/>
      </c>
      <c r="E30" s="41">
        <f>LOGIC!H13</f>
        <v/>
      </c>
    </row>
    <row r="31">
      <c r="A31" s="39" t="inlineStr">
        <is>
          <t>Aug</t>
        </is>
      </c>
      <c r="B31" s="40">
        <f>LOGIC!I7</f>
        <v/>
      </c>
      <c r="C31" s="40">
        <f>LOGIC!I5</f>
        <v/>
      </c>
      <c r="D31" s="41">
        <f>LOGIC!I11</f>
        <v/>
      </c>
      <c r="E31" s="41">
        <f>LOGIC!I13</f>
        <v/>
      </c>
    </row>
    <row r="32">
      <c r="A32" s="39" t="inlineStr">
        <is>
          <t>Sep</t>
        </is>
      </c>
      <c r="B32" s="40">
        <f>LOGIC!J7</f>
        <v/>
      </c>
      <c r="C32" s="40">
        <f>LOGIC!J5</f>
        <v/>
      </c>
      <c r="D32" s="41">
        <f>LOGIC!J11</f>
        <v/>
      </c>
      <c r="E32" s="41">
        <f>LOGIC!J13</f>
        <v/>
      </c>
    </row>
    <row r="33">
      <c r="A33" s="39" t="inlineStr">
        <is>
          <t>Oct</t>
        </is>
      </c>
      <c r="B33" s="40">
        <f>LOGIC!K7</f>
        <v/>
      </c>
      <c r="C33" s="40">
        <f>LOGIC!K5</f>
        <v/>
      </c>
      <c r="D33" s="41">
        <f>LOGIC!K11</f>
        <v/>
      </c>
      <c r="E33" s="41">
        <f>LOGIC!K13</f>
        <v/>
      </c>
    </row>
    <row r="34">
      <c r="A34" s="39" t="inlineStr">
        <is>
          <t>Nov</t>
        </is>
      </c>
      <c r="B34" s="40">
        <f>LOGIC!L7</f>
        <v/>
      </c>
      <c r="C34" s="40">
        <f>LOGIC!L5</f>
        <v/>
      </c>
      <c r="D34" s="41">
        <f>LOGIC!L11</f>
        <v/>
      </c>
      <c r="E34" s="41">
        <f>LOGIC!L13</f>
        <v/>
      </c>
    </row>
    <row r="35">
      <c r="A35" s="39" t="inlineStr">
        <is>
          <t>Dec</t>
        </is>
      </c>
      <c r="B35" s="40">
        <f>LOGIC!M7</f>
        <v/>
      </c>
      <c r="C35" s="40">
        <f>LOGIC!M5</f>
        <v/>
      </c>
      <c r="D35" s="41">
        <f>LOGIC!M11</f>
        <v/>
      </c>
      <c r="E35" s="41">
        <f>LOGIC!M13</f>
        <v/>
      </c>
    </row>
    <row r="37" ht="24" customHeight="1">
      <c r="A37" s="42" t="inlineStr">
        <is>
          <t>RangeLead.com  |  Premium B2B Lead Data  |  Free Download — rangelead.com/free-tools</t>
        </is>
      </c>
    </row>
  </sheetData>
  <mergeCells count="7">
    <mergeCell ref="A4:E4"/>
    <mergeCell ref="A2:E2"/>
    <mergeCell ref="A10:E10"/>
    <mergeCell ref="A1:E1"/>
    <mergeCell ref="A37:E37"/>
    <mergeCell ref="A22:E22"/>
    <mergeCell ref="A17:E17"/>
  </mergeCells>
  <conditionalFormatting sqref="B19">
    <cfRule type="cellIs" priority="1" operator="equal" dxfId="0">
      <formula>"HEALTHY"</formula>
    </cfRule>
    <cfRule type="cellIs" priority="2" operator="equal" dxfId="1">
      <formula>"CAUTION"</formula>
    </cfRule>
    <cfRule type="cellIs" priority="3" operator="equal" dxfId="2">
      <formula>"AT RISK"</formula>
    </cfRule>
  </conditionalFormatting>
  <conditionalFormatting sqref="D24:D35">
    <cfRule type="cellIs" priority="4" operator="greaterThan" dxfId="0">
      <formula>0</formula>
    </cfRule>
    <cfRule type="cellIs" priority="5" operator="lessThan" dxfId="2">
      <formula>0</formula>
    </cfRule>
  </conditionalFormatting>
  <conditionalFormatting sqref="E24:E35">
    <cfRule type="cellIs" priority="6" operator="greaterThanOrEqual" dxfId="0">
      <formula>50000</formula>
    </cfRule>
    <cfRule type="cellIs" priority="7" operator="between" dxfId="1">
      <formula>10000</formula>
      <formula>49999.999</formula>
    </cfRule>
    <cfRule type="cellIs" priority="8" operator="lessThan" dxfId="2">
      <formula>10000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2026-02-10T15:45:37Z</dcterms:created>
  <dcterms:modified xmlns:dcterms="http://purl.org/dc/terms/" xmlns:xsi="http://www.w3.org/2001/XMLSchema-instance" xsi:type="dcterms:W3CDTF">2026-02-10T15:45:37Z</dcterms:modified>
</cp:coreProperties>
</file>