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CONFIG" sheetId="2" state="visible" r:id="rId2"/>
    <sheet xmlns:r="http://schemas.openxmlformats.org/officeDocument/2006/relationships" name="INPUT" sheetId="3" state="visible" r:id="rId3"/>
    <sheet xmlns:r="http://schemas.openxmlformats.org/officeDocument/2006/relationships" name="LOGIC" sheetId="4" state="visible" r:id="rId4"/>
    <sheet xmlns:r="http://schemas.openxmlformats.org/officeDocument/2006/relationships" name="OUTPU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$&quot;#,##0"/>
    <numFmt numFmtId="165" formatCode="0.0"/>
  </numFmts>
  <fonts count="14">
    <font>
      <name val="Calibri"/>
      <family val="2"/>
      <color theme="1"/>
      <sz val="11"/>
      <scheme val="minor"/>
    </font>
    <font>
      <name val="Aptos"/>
      <b val="1"/>
      <color rgb="00FFFFFF"/>
      <sz val="18"/>
    </font>
    <font>
      <name val="Aptos"/>
      <color rgb="00FFFFFF"/>
      <sz val="10"/>
    </font>
    <font>
      <name val="Aptos"/>
      <b val="1"/>
      <color rgb="001E3A5F"/>
      <sz val="11"/>
    </font>
    <font>
      <name val="Aptos"/>
      <color rgb="00374151"/>
      <sz val="10"/>
    </font>
    <font>
      <name val="Aptos"/>
      <b val="1"/>
      <color rgb="00FFFFFF"/>
      <sz val="11"/>
    </font>
    <font>
      <name val="Aptos"/>
      <b val="1"/>
      <color rgb="00374151"/>
      <sz val="10"/>
    </font>
    <font>
      <name val="Aptos"/>
      <color rgb="00374151"/>
      <sz val="11"/>
    </font>
    <font>
      <name val="Aptos"/>
      <i val="1"/>
      <color rgb="006B7280"/>
      <sz val="9"/>
    </font>
    <font>
      <name val="Aptos"/>
      <b val="1"/>
      <color rgb="000F1B2D"/>
      <sz val="11"/>
    </font>
    <font>
      <name val="Aptos"/>
      <b val="1"/>
      <color rgb="00FFFFFF"/>
      <sz val="16"/>
    </font>
    <font>
      <name val="Aptos"/>
      <b val="1"/>
      <color rgb="000F1B2D"/>
      <sz val="16"/>
    </font>
    <font>
      <name val="Aptos"/>
      <b val="1"/>
      <color rgb="000F1B2D"/>
      <sz val="13"/>
    </font>
    <font>
      <name val="Aptos"/>
      <b val="1"/>
      <color rgb="00FFFFFF"/>
      <sz val="10"/>
    </font>
  </fonts>
  <fills count="13">
    <fill>
      <patternFill/>
    </fill>
    <fill>
      <patternFill patternType="gray125"/>
    </fill>
    <fill>
      <patternFill patternType="solid">
        <fgColor rgb="000F1B2D"/>
        <bgColor rgb="000F1B2D"/>
      </patternFill>
    </fill>
    <fill>
      <patternFill patternType="solid">
        <fgColor rgb="001E3A5F"/>
        <bgColor rgb="001E3A5F"/>
      </patternFill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16A34A"/>
        <bgColor rgb="0016A34A"/>
      </patternFill>
    </fill>
    <fill>
      <patternFill patternType="solid">
        <fgColor rgb="00FFFFFF"/>
        <bgColor rgb="00FFFFFF"/>
      </patternFill>
    </fill>
    <fill>
      <patternFill patternType="solid">
        <fgColor rgb="00FFFDE7"/>
        <bgColor rgb="00FFFDE7"/>
      </patternFill>
    </fill>
    <fill>
      <patternFill patternType="solid">
        <fgColor rgb="00D97706"/>
        <bgColor rgb="00D97706"/>
      </patternFill>
    </fill>
    <fill>
      <patternFill patternType="solid">
        <fgColor rgb="00F1F5F9"/>
        <bgColor rgb="00F1F5F9"/>
      </patternFill>
    </fill>
    <fill>
      <patternFill patternType="solid">
        <fgColor rgb="00F0F9FF"/>
        <bgColor rgb="00F0F9FF"/>
      </patternFill>
    </fill>
    <fill>
      <patternFill patternType="solid">
        <fgColor rgb="000891B2"/>
        <bgColor rgb="000891B2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4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3" borderId="0" applyAlignment="1" pivotButton="0" quotePrefix="0" xfId="0">
      <alignment horizontal="center" vertical="center"/>
    </xf>
    <xf numFmtId="0" fontId="0" fillId="3" borderId="0" pivotButton="0" quotePrefix="0" xfId="0"/>
    <xf numFmtId="0" fontId="3" fillId="0" borderId="0" applyAlignment="1" pivotButton="0" quotePrefix="0" xfId="0">
      <alignment vertical="top"/>
    </xf>
    <xf numFmtId="0" fontId="4" fillId="0" borderId="0" applyAlignment="1" pivotButton="0" quotePrefix="0" xfId="0">
      <alignment vertical="center" wrapText="1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5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6" fillId="5" borderId="1" applyAlignment="1" pivotButton="0" quotePrefix="0" xfId="0">
      <alignment horizontal="left" vertical="center"/>
    </xf>
    <xf numFmtId="9" fontId="7" fillId="5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/>
    </xf>
    <xf numFmtId="2" fontId="7" fillId="5" borderId="1" applyAlignment="1" pivotButton="0" quotePrefix="0" xfId="0">
      <alignment horizontal="center" vertical="center"/>
    </xf>
    <xf numFmtId="3" fontId="7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/>
    </xf>
    <xf numFmtId="0" fontId="0" fillId="6" borderId="1" pivotButton="0" quotePrefix="0" xfId="0"/>
    <xf numFmtId="0" fontId="6" fillId="7" borderId="1" applyAlignment="1" pivotButton="0" quotePrefix="0" xfId="0">
      <alignment horizontal="left" vertical="center"/>
    </xf>
    <xf numFmtId="164" fontId="7" fillId="8" borderId="1" applyAlignment="1" pivotButton="0" quotePrefix="0" xfId="0">
      <alignment horizontal="center" vertical="center"/>
    </xf>
    <xf numFmtId="0" fontId="5" fillId="9" borderId="1" applyAlignment="1" pivotButton="0" quotePrefix="0" xfId="0">
      <alignment horizontal="left" vertical="center"/>
    </xf>
    <xf numFmtId="0" fontId="0" fillId="9" borderId="1" pivotButton="0" quotePrefix="0" xfId="0"/>
    <xf numFmtId="0" fontId="6" fillId="10" borderId="1" applyAlignment="1" pivotButton="0" quotePrefix="0" xfId="0">
      <alignment horizontal="left" vertical="center"/>
    </xf>
    <xf numFmtId="164" fontId="9" fillId="10" borderId="1" applyAlignment="1" pivotButton="0" quotePrefix="0" xfId="0">
      <alignment horizontal="center" vertical="center"/>
    </xf>
    <xf numFmtId="2" fontId="9" fillId="10" borderId="1" applyAlignment="1" pivotButton="0" quotePrefix="0" xfId="0">
      <alignment horizontal="center" vertical="center"/>
    </xf>
    <xf numFmtId="3" fontId="9" fillId="10" borderId="1" applyAlignment="1" pivotButton="0" quotePrefix="0" xfId="0">
      <alignment horizontal="center" vertical="center"/>
    </xf>
    <xf numFmtId="0" fontId="9" fillId="10" borderId="1" applyAlignment="1" pivotButton="0" quotePrefix="0" xfId="0">
      <alignment horizontal="center" vertical="center"/>
    </xf>
    <xf numFmtId="10" fontId="9" fillId="10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left" vertical="center"/>
    </xf>
    <xf numFmtId="0" fontId="0" fillId="2" borderId="1" pivotButton="0" quotePrefix="0" xfId="0"/>
    <xf numFmtId="0" fontId="10" fillId="2" borderId="0" applyAlignment="1" pivotButton="0" quotePrefix="0" xfId="0">
      <alignment horizontal="center" vertical="center"/>
    </xf>
    <xf numFmtId="3" fontId="11" fillId="11" borderId="1" applyAlignment="1" pivotButton="0" quotePrefix="0" xfId="0">
      <alignment horizontal="center" vertical="center"/>
    </xf>
    <xf numFmtId="0" fontId="12" fillId="11" borderId="1" applyAlignment="1" pivotButton="0" quotePrefix="0" xfId="0">
      <alignment horizontal="center" vertical="center"/>
    </xf>
    <xf numFmtId="0" fontId="13" fillId="3" borderId="1" applyAlignment="1" pivotButton="0" quotePrefix="0" xfId="0">
      <alignment horizontal="center" vertical="center" wrapText="1"/>
    </xf>
    <xf numFmtId="3" fontId="9" fillId="7" borderId="1" applyAlignment="1" pivotButton="0" quotePrefix="0" xfId="0">
      <alignment horizontal="center" vertical="center"/>
    </xf>
    <xf numFmtId="9" fontId="7" fillId="7" borderId="1" applyAlignment="1" pivotButton="0" quotePrefix="0" xfId="0">
      <alignment horizontal="center" vertical="center"/>
    </xf>
    <xf numFmtId="0" fontId="9" fillId="7" borderId="1" applyAlignment="1" pivotButton="0" quotePrefix="0" xfId="0">
      <alignment horizontal="center" vertical="center"/>
    </xf>
    <xf numFmtId="165" fontId="7" fillId="7" borderId="1" applyAlignment="1" pivotButton="0" quotePrefix="0" xfId="0">
      <alignment horizontal="center" vertical="center"/>
    </xf>
    <xf numFmtId="0" fontId="5" fillId="12" borderId="1" applyAlignment="1" pivotButton="0" quotePrefix="0" xfId="0">
      <alignment horizontal="left" vertical="center"/>
    </xf>
    <xf numFmtId="0" fontId="0" fillId="12" borderId="1" pivotButton="0" quotePrefix="0" xfId="0"/>
    <xf numFmtId="2" fontId="12" fillId="11" borderId="1" applyAlignment="1" pivotButton="0" quotePrefix="0" xfId="0">
      <alignment horizontal="center" vertical="center"/>
    </xf>
    <xf numFmtId="10" fontId="12" fillId="11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ont>
        <name val="Aptos"/>
        <b val="1"/>
        <color rgb="0016A34A"/>
        <sz val="10"/>
      </font>
      <fill>
        <patternFill patternType="solid">
          <fgColor rgb="00DCFCE7"/>
          <bgColor rgb="00DCFCE7"/>
        </patternFill>
      </fill>
    </dxf>
    <dxf>
      <font>
        <name val="Aptos"/>
        <b val="1"/>
        <color rgb="00D97706"/>
        <sz val="10"/>
      </font>
      <fill>
        <patternFill patternType="solid">
          <fgColor rgb="00FEF3C7"/>
          <bgColor rgb="00FEF3C7"/>
        </patternFill>
      </fill>
    </dxf>
    <dxf>
      <font>
        <name val="Aptos"/>
        <b val="1"/>
        <color rgb="00DC2626"/>
        <sz val="10"/>
      </font>
      <fill>
        <patternFill patternType="solid">
          <fgColor rgb="00FEE2E2"/>
          <b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5F"/>
    <outlinePr summaryBelow="1" summaryRight="1"/>
    <pageSetUpPr/>
  </sheetPr>
  <dimension ref="A1:B27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80" customWidth="1" min="2" max="2"/>
  </cols>
  <sheetData>
    <row r="1" ht="50" customHeight="1">
      <c r="A1" s="1" t="inlineStr">
        <is>
          <t>FINANCIAL HEALTH SCORE</t>
        </is>
      </c>
      <c r="B1" s="2" t="n"/>
    </row>
    <row r="2" ht="24" customHeight="1">
      <c r="A2" s="3" t="inlineStr">
        <is>
          <t>RangeLead.com  |  Auto-Calculated Spreadsheet</t>
        </is>
      </c>
      <c r="B2" s="4" t="n"/>
    </row>
    <row r="4">
      <c r="A4" s="5" t="inlineStr">
        <is>
          <t>PURPOSE</t>
        </is>
      </c>
    </row>
    <row r="5" ht="76" customHeight="1">
      <c r="A5" s="6" t="inlineStr">
        <is>
          <t>Evaluate your company's overall financial health using key metrics across liquidity, profitability, solvency, and efficiency. Get a composite score (0-100) with traffic-light status and actionable recommendations.</t>
        </is>
      </c>
    </row>
    <row r="7">
      <c r="A7" s="5" t="inlineStr">
        <is>
          <t>REQUIRED INPUTS (INPUT sheet)</t>
        </is>
      </c>
    </row>
    <row r="8" ht="22" customHeight="1">
      <c r="A8" s="6" t="inlineStr">
        <is>
          <t xml:space="preserve">  • Balance Sheet data (assets, liabilities, equity)</t>
        </is>
      </c>
    </row>
    <row r="9" ht="22" customHeight="1">
      <c r="A9" s="6" t="inlineStr">
        <is>
          <t xml:space="preserve">  • Income Statement data (revenue, expenses, net income)</t>
        </is>
      </c>
    </row>
    <row r="10" ht="22" customHeight="1">
      <c r="A10" s="6" t="inlineStr">
        <is>
          <t xml:space="preserve">  • Cash Flow data (operating, investing, financing)</t>
        </is>
      </c>
    </row>
    <row r="12">
      <c r="A12" s="5" t="inlineStr">
        <is>
          <t>OUTPUTS (OUTPUT sheet)</t>
        </is>
      </c>
    </row>
    <row r="13" ht="22" customHeight="1">
      <c r="A13" s="6" t="inlineStr">
        <is>
          <t xml:space="preserve">  • Sub-scores for Liquidity, Profitability, Solvency, Efficiency (0-100 each)</t>
        </is>
      </c>
    </row>
    <row r="14" ht="22" customHeight="1">
      <c r="A14" s="6" t="inlineStr">
        <is>
          <t xml:space="preserve">  • Composite Financial Health Score (weighted average)</t>
        </is>
      </c>
    </row>
    <row r="15" ht="22" customHeight="1">
      <c r="A15" s="6" t="inlineStr">
        <is>
          <t xml:space="preserve">  • Traffic-light status (Green/Amber/Red)</t>
        </is>
      </c>
    </row>
    <row r="16" ht="22" customHeight="1">
      <c r="A16" s="6" t="inlineStr">
        <is>
          <t xml:space="preserve">  • Category-level assessments</t>
        </is>
      </c>
    </row>
    <row r="17" ht="22" customHeight="1">
      <c r="A17" s="6" t="inlineStr">
        <is>
          <t xml:space="preserve">  • Recommendations for improvement</t>
        </is>
      </c>
    </row>
    <row r="19">
      <c r="A19" s="5" t="inlineStr">
        <is>
          <t>DO NOT EDIT</t>
        </is>
      </c>
    </row>
    <row r="20" ht="22" customHeight="1">
      <c r="A20" s="6" t="inlineStr">
        <is>
          <t xml:space="preserve">  • LOGIC sheet — contains all calculations</t>
        </is>
      </c>
    </row>
    <row r="21" ht="22" customHeight="1">
      <c r="A21" s="6" t="inlineStr">
        <is>
          <t xml:space="preserve">  • OUTPUT sheet — displays results from LOGIC</t>
        </is>
      </c>
    </row>
    <row r="22" ht="22" customHeight="1">
      <c r="A22" s="6" t="inlineStr">
        <is>
          <t xml:space="preserve">  • CONFIG sheet — contains constants and rates</t>
        </is>
      </c>
    </row>
    <row r="24">
      <c r="A24" s="5" t="inlineStr">
        <is>
          <t>HOW TO USE</t>
        </is>
      </c>
    </row>
    <row r="25" ht="22" customHeight="1">
      <c r="A25" s="6" t="inlineStr">
        <is>
          <t xml:space="preserve">  • Go to the INPUT sheet and fill in the yellow-highlighted cells</t>
        </is>
      </c>
    </row>
    <row r="26" ht="22" customHeight="1">
      <c r="A26" s="6" t="inlineStr">
        <is>
          <t xml:space="preserve">  • Results auto-calculate instantly on the OUTPUT sheet</t>
        </is>
      </c>
    </row>
    <row r="27" ht="22" customHeight="1">
      <c r="A27" s="6" t="inlineStr">
        <is>
          <t xml:space="preserve">  • Adjust CONFIG values only if you understand the assumptions</t>
        </is>
      </c>
    </row>
  </sheetData>
  <mergeCells count="17">
    <mergeCell ref="A20:B20"/>
    <mergeCell ref="A21:B21"/>
    <mergeCell ref="A2:B2"/>
    <mergeCell ref="A16:B16"/>
    <mergeCell ref="A15:B15"/>
    <mergeCell ref="A26:B26"/>
    <mergeCell ref="A25:B25"/>
    <mergeCell ref="A10:B10"/>
    <mergeCell ref="A5:B5"/>
    <mergeCell ref="A13:B13"/>
    <mergeCell ref="A14:B14"/>
    <mergeCell ref="A1:B1"/>
    <mergeCell ref="A17:B17"/>
    <mergeCell ref="A9:B9"/>
    <mergeCell ref="A27:B27"/>
    <mergeCell ref="A8:B8"/>
    <mergeCell ref="A22:B2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C31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30" customWidth="1" min="3" max="3"/>
    <col width="16" customWidth="1" min="4" max="4"/>
  </cols>
  <sheetData>
    <row r="1" ht="28" customHeight="1">
      <c r="A1" s="7" t="inlineStr">
        <is>
          <t xml:space="preserve">  CONFIGURATION — Scoring Weights &amp; Benchmarks</t>
        </is>
      </c>
      <c r="B1" s="8" t="n"/>
      <c r="C1" s="8" t="n"/>
    </row>
    <row r="3" ht="28" customHeight="1">
      <c r="A3" s="9" t="inlineStr">
        <is>
          <t xml:space="preserve">  CATEGORY WEIGHTS (must sum to 100%)</t>
        </is>
      </c>
      <c r="B3" s="10" t="n"/>
      <c r="C3" s="10" t="n"/>
    </row>
    <row r="4" ht="26" customHeight="1">
      <c r="A4" s="11" t="inlineStr">
        <is>
          <t>Liquidity Weight</t>
        </is>
      </c>
      <c r="B4" s="12" t="n">
        <v>0.25</v>
      </c>
      <c r="C4" s="13" t="inlineStr">
        <is>
          <t>Weight of liquidity in composite score</t>
        </is>
      </c>
    </row>
    <row r="5" ht="26" customHeight="1">
      <c r="A5" s="11" t="inlineStr">
        <is>
          <t>Profitability Weight</t>
        </is>
      </c>
      <c r="B5" s="12" t="n">
        <v>0.3</v>
      </c>
      <c r="C5" s="13" t="inlineStr">
        <is>
          <t>Weight of profitability in composite score</t>
        </is>
      </c>
    </row>
    <row r="6" ht="26" customHeight="1">
      <c r="A6" s="11" t="inlineStr">
        <is>
          <t>Solvency Weight</t>
        </is>
      </c>
      <c r="B6" s="12" t="n">
        <v>0.25</v>
      </c>
      <c r="C6" s="13" t="inlineStr">
        <is>
          <t>Weight of solvency in composite score</t>
        </is>
      </c>
    </row>
    <row r="7" ht="26" customHeight="1">
      <c r="A7" s="11" t="inlineStr">
        <is>
          <t>Efficiency Weight</t>
        </is>
      </c>
      <c r="B7" s="12" t="n">
        <v>0.2</v>
      </c>
      <c r="C7" s="13" t="inlineStr">
        <is>
          <t>Weight of efficiency in composite score</t>
        </is>
      </c>
    </row>
    <row r="9" ht="28" customHeight="1">
      <c r="A9" s="9" t="inlineStr">
        <is>
          <t xml:space="preserve">  LIQUIDITY BENCHMARKS</t>
        </is>
      </c>
      <c r="B9" s="10" t="n"/>
      <c r="C9" s="10" t="n"/>
    </row>
    <row r="10" ht="26" customHeight="1">
      <c r="A10" s="11" t="inlineStr">
        <is>
          <t>Current Ratio — Excellent</t>
        </is>
      </c>
      <c r="B10" s="14" t="n">
        <v>2.5</v>
      </c>
    </row>
    <row r="11" ht="26" customHeight="1">
      <c r="A11" s="11" t="inlineStr">
        <is>
          <t>Current Ratio — Good</t>
        </is>
      </c>
      <c r="B11" s="14" t="n">
        <v>1.5</v>
      </c>
    </row>
    <row r="12" ht="26" customHeight="1">
      <c r="A12" s="11" t="inlineStr">
        <is>
          <t>Quick Ratio — Excellent</t>
        </is>
      </c>
      <c r="B12" s="14" t="n">
        <v>1.5</v>
      </c>
    </row>
    <row r="13" ht="26" customHeight="1">
      <c r="A13" s="11" t="inlineStr">
        <is>
          <t>Quick Ratio — Good</t>
        </is>
      </c>
      <c r="B13" s="14" t="n">
        <v>1</v>
      </c>
    </row>
    <row r="15" ht="28" customHeight="1">
      <c r="A15" s="9" t="inlineStr">
        <is>
          <t xml:space="preserve">  PROFITABILITY BENCHMARKS</t>
        </is>
      </c>
      <c r="B15" s="10" t="n"/>
      <c r="C15" s="10" t="n"/>
    </row>
    <row r="16" ht="26" customHeight="1">
      <c r="A16" s="11" t="inlineStr">
        <is>
          <t>Gross Margin — Excellent</t>
        </is>
      </c>
      <c r="B16" s="12" t="n">
        <v>0.5</v>
      </c>
    </row>
    <row r="17" ht="26" customHeight="1">
      <c r="A17" s="11" t="inlineStr">
        <is>
          <t>Gross Margin — Good</t>
        </is>
      </c>
      <c r="B17" s="12" t="n">
        <v>0.3</v>
      </c>
    </row>
    <row r="18" ht="26" customHeight="1">
      <c r="A18" s="11" t="inlineStr">
        <is>
          <t>Net Margin — Excellent</t>
        </is>
      </c>
      <c r="B18" s="12" t="n">
        <v>0.2</v>
      </c>
    </row>
    <row r="19" ht="26" customHeight="1">
      <c r="A19" s="11" t="inlineStr">
        <is>
          <t>Net Margin — Good</t>
        </is>
      </c>
      <c r="B19" s="12" t="n">
        <v>0.08</v>
      </c>
    </row>
    <row r="20" ht="26" customHeight="1">
      <c r="A20" s="11" t="inlineStr">
        <is>
          <t>ROE — Excellent</t>
        </is>
      </c>
      <c r="B20" s="12" t="n">
        <v>0.2</v>
      </c>
    </row>
    <row r="21" ht="26" customHeight="1">
      <c r="A21" s="11" t="inlineStr">
        <is>
          <t>ROE — Good</t>
        </is>
      </c>
      <c r="B21" s="12" t="n">
        <v>0.1</v>
      </c>
    </row>
    <row r="23" ht="28" customHeight="1">
      <c r="A23" s="9" t="inlineStr">
        <is>
          <t xml:space="preserve">  SOLVENCY BENCHMARKS</t>
        </is>
      </c>
      <c r="B23" s="10" t="n"/>
      <c r="C23" s="10" t="n"/>
    </row>
    <row r="24" ht="26" customHeight="1">
      <c r="A24" s="11" t="inlineStr">
        <is>
          <t>Debt-to-Equity — Excellent</t>
        </is>
      </c>
      <c r="B24" s="14" t="n">
        <v>0.5</v>
      </c>
      <c r="C24" s="13" t="inlineStr">
        <is>
          <t>Lower is better</t>
        </is>
      </c>
    </row>
    <row r="25" ht="26" customHeight="1">
      <c r="A25" s="11" t="inlineStr">
        <is>
          <t>Debt-to-Equity — Acceptable</t>
        </is>
      </c>
      <c r="B25" s="14" t="n">
        <v>1.5</v>
      </c>
    </row>
    <row r="26" ht="26" customHeight="1">
      <c r="A26" s="11" t="inlineStr">
        <is>
          <t>Interest Coverage — Excellent</t>
        </is>
      </c>
      <c r="B26" s="14" t="n">
        <v>5</v>
      </c>
    </row>
    <row r="27" ht="26" customHeight="1">
      <c r="A27" s="11" t="inlineStr">
        <is>
          <t>Interest Coverage — Good</t>
        </is>
      </c>
      <c r="B27" s="14" t="n">
        <v>2</v>
      </c>
    </row>
    <row r="29" ht="28" customHeight="1">
      <c r="A29" s="9" t="inlineStr">
        <is>
          <t xml:space="preserve">  SCORE THRESHOLDS</t>
        </is>
      </c>
      <c r="B29" s="10" t="n"/>
      <c r="C29" s="10" t="n"/>
    </row>
    <row r="30" ht="26" customHeight="1">
      <c r="A30" s="11" t="inlineStr">
        <is>
          <t>GREEN threshold</t>
        </is>
      </c>
      <c r="B30" s="15" t="n">
        <v>75</v>
      </c>
      <c r="C30" s="13" t="inlineStr">
        <is>
          <t>Score &gt;= this = Healthy</t>
        </is>
      </c>
    </row>
    <row r="31" ht="26" customHeight="1">
      <c r="A31" s="11" t="inlineStr">
        <is>
          <t>AMBER threshold</t>
        </is>
      </c>
      <c r="B31" s="15" t="n">
        <v>50</v>
      </c>
      <c r="C31" s="13" t="inlineStr">
        <is>
          <t>Score &gt;= this = Caution</t>
        </is>
      </c>
    </row>
  </sheetData>
  <mergeCells count="6">
    <mergeCell ref="A1:C1"/>
    <mergeCell ref="A23:C23"/>
    <mergeCell ref="A9:C9"/>
    <mergeCell ref="A3:C3"/>
    <mergeCell ref="A15:C15"/>
    <mergeCell ref="A29:C29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6A34A"/>
    <outlinePr summaryBelow="1" summaryRight="1"/>
    <pageSetUpPr/>
  </sheetPr>
  <dimension ref="A1:C26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8" customWidth="1" min="2" max="2"/>
    <col width="24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</cols>
  <sheetData>
    <row r="1" ht="28" customHeight="1">
      <c r="A1" s="16" t="inlineStr">
        <is>
          <t xml:space="preserve">  FINANCIAL DATA — Enter your data in yellow cells</t>
        </is>
      </c>
      <c r="B1" s="17" t="n"/>
      <c r="C1" s="17" t="n"/>
    </row>
    <row r="3" ht="28" customHeight="1">
      <c r="A3" s="9" t="inlineStr">
        <is>
          <t xml:space="preserve">  BALANCE SHEET</t>
        </is>
      </c>
      <c r="B3" s="10" t="n"/>
      <c r="C3" s="10" t="n"/>
    </row>
    <row r="4" ht="28" customHeight="1">
      <c r="A4" s="18" t="inlineStr">
        <is>
          <t>Cash &amp; Equivalents</t>
        </is>
      </c>
      <c r="B4" s="19" t="n">
        <v>150000</v>
      </c>
      <c r="C4" s="13" t="inlineStr">
        <is>
          <t>Bank balances, money market</t>
        </is>
      </c>
    </row>
    <row r="5" ht="28" customHeight="1">
      <c r="A5" s="18" t="inlineStr">
        <is>
          <t>Accounts Receivable</t>
        </is>
      </c>
      <c r="B5" s="19" t="n">
        <v>200000</v>
      </c>
    </row>
    <row r="6" ht="28" customHeight="1">
      <c r="A6" s="18" t="inlineStr">
        <is>
          <t>Inventory</t>
        </is>
      </c>
      <c r="B6" s="19" t="n">
        <v>180000</v>
      </c>
    </row>
    <row r="7" ht="28" customHeight="1">
      <c r="A7" s="18" t="inlineStr">
        <is>
          <t>Other Current Assets</t>
        </is>
      </c>
      <c r="B7" s="19" t="n">
        <v>30000</v>
      </c>
    </row>
    <row r="8" ht="28" customHeight="1">
      <c r="A8" s="18" t="inlineStr">
        <is>
          <t>Total Fixed Assets</t>
        </is>
      </c>
      <c r="B8" s="19" t="n">
        <v>500000</v>
      </c>
      <c r="C8" s="13" t="inlineStr">
        <is>
          <t>PP&amp;E, net of depreciation</t>
        </is>
      </c>
    </row>
    <row r="9" ht="28" customHeight="1">
      <c r="A9" s="18" t="inlineStr">
        <is>
          <t>Accounts Payable</t>
        </is>
      </c>
      <c r="B9" s="19" t="n">
        <v>120000</v>
      </c>
    </row>
    <row r="10" ht="28" customHeight="1">
      <c r="A10" s="18" t="inlineStr">
        <is>
          <t>Short-Term Debt</t>
        </is>
      </c>
      <c r="B10" s="19" t="n">
        <v>80000</v>
      </c>
    </row>
    <row r="11" ht="28" customHeight="1">
      <c r="A11" s="18" t="inlineStr">
        <is>
          <t>Other Current Liabilities</t>
        </is>
      </c>
      <c r="B11" s="19" t="n">
        <v>40000</v>
      </c>
    </row>
    <row r="12" ht="28" customHeight="1">
      <c r="A12" s="18" t="inlineStr">
        <is>
          <t>Long-Term Debt</t>
        </is>
      </c>
      <c r="B12" s="19" t="n">
        <v>300000</v>
      </c>
    </row>
    <row r="13" ht="28" customHeight="1">
      <c r="A13" s="18" t="inlineStr">
        <is>
          <t>Total Equity</t>
        </is>
      </c>
      <c r="B13" s="19" t="n">
        <v>520000</v>
      </c>
    </row>
    <row r="15" ht="28" customHeight="1">
      <c r="A15" s="9" t="inlineStr">
        <is>
          <t xml:space="preserve">  INCOME STATEMENT</t>
        </is>
      </c>
      <c r="B15" s="10" t="n"/>
      <c r="C15" s="10" t="n"/>
    </row>
    <row r="16" ht="28" customHeight="1">
      <c r="A16" s="18" t="inlineStr">
        <is>
          <t>Revenue</t>
        </is>
      </c>
      <c r="B16" s="19" t="n">
        <v>2000000</v>
      </c>
    </row>
    <row r="17" ht="28" customHeight="1">
      <c r="A17" s="18" t="inlineStr">
        <is>
          <t>Cost of Goods Sold (COGS)</t>
        </is>
      </c>
      <c r="B17" s="19" t="n">
        <v>1100000</v>
      </c>
    </row>
    <row r="18" ht="28" customHeight="1">
      <c r="A18" s="18" t="inlineStr">
        <is>
          <t>Operating Expenses</t>
        </is>
      </c>
      <c r="B18" s="19" t="n">
        <v>550000</v>
      </c>
    </row>
    <row r="19" ht="28" customHeight="1">
      <c r="A19" s="18" t="inlineStr">
        <is>
          <t>Interest Expense</t>
        </is>
      </c>
      <c r="B19" s="19" t="n">
        <v>35000</v>
      </c>
    </row>
    <row r="20" ht="28" customHeight="1">
      <c r="A20" s="18" t="inlineStr">
        <is>
          <t>Tax Expense</t>
        </is>
      </c>
      <c r="B20" s="19" t="n">
        <v>75000</v>
      </c>
    </row>
    <row r="21" ht="28" customHeight="1">
      <c r="A21" s="18" t="inlineStr">
        <is>
          <t>Net Income</t>
        </is>
      </c>
      <c r="B21" s="19" t="n">
        <v>240000</v>
      </c>
    </row>
    <row r="23" ht="28" customHeight="1">
      <c r="A23" s="9" t="inlineStr">
        <is>
          <t xml:space="preserve">  CASH FLOW</t>
        </is>
      </c>
      <c r="B23" s="10" t="n"/>
      <c r="C23" s="10" t="n"/>
    </row>
    <row r="24" ht="28" customHeight="1">
      <c r="A24" s="18" t="inlineStr">
        <is>
          <t>Operating Cash Flow</t>
        </is>
      </c>
      <c r="B24" s="19" t="n">
        <v>310000</v>
      </c>
    </row>
    <row r="25" ht="28" customHeight="1">
      <c r="A25" s="18" t="inlineStr">
        <is>
          <t>Capital Expenditures</t>
        </is>
      </c>
      <c r="B25" s="19" t="n">
        <v>80000</v>
      </c>
    </row>
    <row r="26" ht="28" customHeight="1">
      <c r="A26" s="18" t="inlineStr">
        <is>
          <t>Depreciation &amp; Amortization</t>
        </is>
      </c>
      <c r="B26" s="19" t="n">
        <v>60000</v>
      </c>
    </row>
  </sheetData>
  <mergeCells count="4">
    <mergeCell ref="A1:C1"/>
    <mergeCell ref="A23:C23"/>
    <mergeCell ref="A3:C3"/>
    <mergeCell ref="A15:C15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D97706"/>
    <outlinePr summaryBelow="1" summaryRight="1"/>
    <pageSetUpPr/>
  </sheetPr>
  <dimension ref="A1:D55"/>
  <sheetViews>
    <sheetView showGridLines="0" zoomScale="110" workbookViewId="0">
      <selection activeCell="A1" sqref="A1"/>
    </sheetView>
  </sheetViews>
  <sheetFormatPr baseColWidth="8" defaultRowHeight="15"/>
  <cols>
    <col width="34" customWidth="1" min="1" max="1"/>
    <col width="20" customWidth="1" min="2" max="2"/>
    <col width="20" customWidth="1" min="3" max="3"/>
    <col width="20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</cols>
  <sheetData>
    <row r="1" ht="28" customHeight="1">
      <c r="A1" s="20" t="inlineStr">
        <is>
          <t xml:space="preserve">  CALCULATIONS — All formulas, do NOT edit</t>
        </is>
      </c>
      <c r="B1" s="21" t="n"/>
      <c r="C1" s="21" t="n"/>
      <c r="D1" s="21" t="n"/>
    </row>
    <row r="3" ht="28" customHeight="1">
      <c r="A3" s="9" t="inlineStr">
        <is>
          <t xml:space="preserve">  DERIVED VALUES</t>
        </is>
      </c>
      <c r="B3" s="10" t="n"/>
      <c r="C3" s="10" t="n"/>
      <c r="D3" s="10" t="n"/>
    </row>
    <row r="4" ht="28" customHeight="1">
      <c r="A4" s="22" t="inlineStr">
        <is>
          <t>Total Current Assets</t>
        </is>
      </c>
      <c r="B4" s="23">
        <f>INPUT!B4+INPUT!B5+INPUT!B6+INPUT!B7</f>
        <v/>
      </c>
    </row>
    <row r="5" ht="28" customHeight="1">
      <c r="A5" s="22" t="inlineStr">
        <is>
          <t>Total Current Liabilities</t>
        </is>
      </c>
      <c r="B5" s="23">
        <f>INPUT!B9+INPUT!B10+INPUT!B11</f>
        <v/>
      </c>
    </row>
    <row r="6" ht="28" customHeight="1">
      <c r="A6" s="22" t="inlineStr">
        <is>
          <t>Total Assets</t>
        </is>
      </c>
      <c r="B6" s="23">
        <f>B4+INPUT!B8</f>
        <v/>
      </c>
    </row>
    <row r="7" ht="28" customHeight="1">
      <c r="A7" s="22" t="inlineStr">
        <is>
          <t>Total Liabilities</t>
        </is>
      </c>
      <c r="B7" s="23">
        <f>B5+INPUT!B12</f>
        <v/>
      </c>
    </row>
    <row r="8" ht="28" customHeight="1">
      <c r="A8" s="22" t="inlineStr">
        <is>
          <t>Total Debt</t>
        </is>
      </c>
      <c r="B8" s="23">
        <f>INPUT!B10+INPUT!B12</f>
        <v/>
      </c>
    </row>
    <row r="9" ht="28" customHeight="1">
      <c r="A9" s="22" t="inlineStr">
        <is>
          <t>Gross Profit</t>
        </is>
      </c>
      <c r="B9" s="23">
        <f>INPUT!B16-INPUT!B17</f>
        <v/>
      </c>
    </row>
    <row r="10" ht="28" customHeight="1">
      <c r="A10" s="22" t="inlineStr">
        <is>
          <t>Operating Income (EBIT)</t>
        </is>
      </c>
      <c r="B10" s="23">
        <f>B9-INPUT!B18</f>
        <v/>
      </c>
    </row>
    <row r="11" ht="28" customHeight="1">
      <c r="A11" s="22" t="inlineStr">
        <is>
          <t>EBITDA</t>
        </is>
      </c>
      <c r="B11" s="23">
        <f>B10+INPUT!B26</f>
        <v/>
      </c>
    </row>
    <row r="12" ht="28" customHeight="1">
      <c r="A12" s="22" t="inlineStr">
        <is>
          <t>Free Cash Flow</t>
        </is>
      </c>
      <c r="B12" s="23">
        <f>INPUT!B24-INPUT!B25</f>
        <v/>
      </c>
    </row>
    <row r="14" ht="28" customHeight="1">
      <c r="A14" s="9" t="inlineStr">
        <is>
          <t xml:space="preserve">  LIQUIDITY RATIOS</t>
        </is>
      </c>
      <c r="B14" s="10" t="n"/>
      <c r="C14" s="10" t="n"/>
      <c r="D14" s="10" t="n"/>
    </row>
    <row r="15" ht="28" customHeight="1">
      <c r="A15" s="22" t="inlineStr">
        <is>
          <t>Current Ratio</t>
        </is>
      </c>
      <c r="B15" s="24">
        <f>IF(B5&gt;0,B4/B5,0)</f>
        <v/>
      </c>
    </row>
    <row r="16" ht="28" customHeight="1">
      <c r="A16" s="22" t="inlineStr">
        <is>
          <t>Quick Ratio</t>
        </is>
      </c>
      <c r="B16" s="24">
        <f>IF(B5&gt;0,(INPUT!B4+INPUT!B5)/B5,0)</f>
        <v/>
      </c>
    </row>
    <row r="17" ht="28" customHeight="1">
      <c r="A17" s="22" t="inlineStr">
        <is>
          <t>Cash Ratio</t>
        </is>
      </c>
      <c r="B17" s="24">
        <f>IF(B5&gt;0,INPUT!B4/B5,0)</f>
        <v/>
      </c>
    </row>
    <row r="18" ht="28" customHeight="1">
      <c r="A18" s="22" t="inlineStr">
        <is>
          <t>Operating CF Ratio</t>
        </is>
      </c>
      <c r="B18" s="24">
        <f>IF(B5&gt;0,INPUT!B24/B5,0)</f>
        <v/>
      </c>
    </row>
    <row r="20" ht="28" customHeight="1">
      <c r="A20" s="22" t="inlineStr">
        <is>
          <t>Liquidity Sub-Score</t>
        </is>
      </c>
      <c r="B20" s="25">
        <f>ROUND((IF(B15&gt;=CONFIG!B10,50,IF(B15&gt;=CONFIG!B11,30,IF(B15&gt;=1,15,0)))+IF(B16&gt;=CONFIG!B12,35,IF(B16&gt;=CONFIG!B13,20,IF(B16&gt;=0.5,10,0)))+IF(B18&gt;=1,15,IF(B18&gt;=0.5,8,0))),0)</f>
        <v/>
      </c>
    </row>
    <row r="21" ht="28" customHeight="1">
      <c r="A21" s="22" t="inlineStr">
        <is>
          <t>Liquidity Status</t>
        </is>
      </c>
      <c r="B21" s="26">
        <f>IF(B20&gt;=CONFIG!B30,"GOOD",IF(B20&gt;=CONFIG!B31,"OK","BAD"))</f>
        <v/>
      </c>
    </row>
    <row r="23" ht="28" customHeight="1">
      <c r="A23" s="9" t="inlineStr">
        <is>
          <t xml:space="preserve">  PROFITABILITY RATIOS</t>
        </is>
      </c>
      <c r="B23" s="10" t="n"/>
      <c r="C23" s="10" t="n"/>
      <c r="D23" s="10" t="n"/>
    </row>
    <row r="24" ht="28" customHeight="1">
      <c r="A24" s="22" t="inlineStr">
        <is>
          <t>Gross Margin</t>
        </is>
      </c>
      <c r="B24" s="27">
        <f>IF(INPUT!B16&gt;0,B9/INPUT!B16,0)</f>
        <v/>
      </c>
    </row>
    <row r="25" ht="28" customHeight="1">
      <c r="A25" s="22" t="inlineStr">
        <is>
          <t>Operating Margin</t>
        </is>
      </c>
      <c r="B25" s="27">
        <f>IF(INPUT!B16&gt;0,B10/INPUT!B16,0)</f>
        <v/>
      </c>
    </row>
    <row r="26" ht="28" customHeight="1">
      <c r="A26" s="22" t="inlineStr">
        <is>
          <t>Net Profit Margin</t>
        </is>
      </c>
      <c r="B26" s="27">
        <f>IF(INPUT!B16&gt;0,INPUT!B21/INPUT!B16,0)</f>
        <v/>
      </c>
    </row>
    <row r="27" ht="28" customHeight="1">
      <c r="A27" s="22" t="inlineStr">
        <is>
          <t>Return on Equity (ROE)</t>
        </is>
      </c>
      <c r="B27" s="27">
        <f>IF(INPUT!B13&gt;0,INPUT!B21/INPUT!B13,0)</f>
        <v/>
      </c>
    </row>
    <row r="28" ht="28" customHeight="1">
      <c r="A28" s="22" t="inlineStr">
        <is>
          <t>Return on Assets (ROA)</t>
        </is>
      </c>
      <c r="B28" s="27">
        <f>IF(B6&gt;0,INPUT!B21/B6,0)</f>
        <v/>
      </c>
    </row>
    <row r="30" ht="28" customHeight="1">
      <c r="A30" s="22" t="inlineStr">
        <is>
          <t>Profitability Sub-Score</t>
        </is>
      </c>
      <c r="B30" s="25">
        <f>ROUND((IF(B24&gt;=CONFIG!B16,30,IF(B24&gt;=CONFIG!B17,18,IF(B24&gt;0,8,0)))+IF(B26&gt;=CONFIG!B18,30,IF(B26&gt;=CONFIG!B19,18,IF(B26&gt;0,8,0)))+IF(B27&gt;=CONFIG!B20,25,IF(B27&gt;=CONFIG!B21,15,IF(B27&gt;0,5,0)))+IF(B12&gt;0,15,0)),0)</f>
        <v/>
      </c>
    </row>
    <row r="31" ht="28" customHeight="1">
      <c r="A31" s="22" t="inlineStr">
        <is>
          <t>Profitability Status</t>
        </is>
      </c>
      <c r="B31" s="26">
        <f>IF(B30&gt;=CONFIG!B30,"GOOD",IF(B30&gt;=CONFIG!B31,"OK","BAD"))</f>
        <v/>
      </c>
    </row>
    <row r="33" ht="28" customHeight="1">
      <c r="A33" s="9" t="inlineStr">
        <is>
          <t xml:space="preserve">  SOLVENCY RATIOS</t>
        </is>
      </c>
      <c r="B33" s="10" t="n"/>
      <c r="C33" s="10" t="n"/>
      <c r="D33" s="10" t="n"/>
    </row>
    <row r="34" ht="28" customHeight="1">
      <c r="A34" s="22" t="inlineStr">
        <is>
          <t>Debt-to-Equity Ratio</t>
        </is>
      </c>
      <c r="B34" s="24">
        <f>IF(INPUT!B13&gt;0,B8/INPUT!B13,0)</f>
        <v/>
      </c>
    </row>
    <row r="35" ht="28" customHeight="1">
      <c r="A35" s="22" t="inlineStr">
        <is>
          <t>Debt-to-Assets Ratio</t>
        </is>
      </c>
      <c r="B35" s="27">
        <f>IF(B6&gt;0,B8/B6,0)</f>
        <v/>
      </c>
    </row>
    <row r="36" ht="28" customHeight="1">
      <c r="A36" s="22" t="inlineStr">
        <is>
          <t>Interest Coverage Ratio</t>
        </is>
      </c>
      <c r="B36" s="24">
        <f>IF(INPUT!B19&gt;0,B10/INPUT!B19,0)</f>
        <v/>
      </c>
    </row>
    <row r="37" ht="28" customHeight="1">
      <c r="A37" s="22" t="inlineStr">
        <is>
          <t>Equity Ratio</t>
        </is>
      </c>
      <c r="B37" s="27">
        <f>IF(B6&gt;0,INPUT!B13/B6,0)</f>
        <v/>
      </c>
    </row>
    <row r="39" ht="28" customHeight="1">
      <c r="A39" s="22" t="inlineStr">
        <is>
          <t>Solvency Sub-Score</t>
        </is>
      </c>
      <c r="B39" s="25">
        <f>ROUND((IF(B34&lt;=CONFIG!B24,40,IF(B34&lt;=CONFIG!B25,25,IF(B34&lt;=3,10,0)))+IF(B36&gt;=CONFIG!B26,35,IF(B36&gt;=CONFIG!B27,20,IF(B36&gt;=1,10,0)))+IF(B37&gt;=0.5,25,IF(B37&gt;=0.3,15,5))),0)</f>
        <v/>
      </c>
    </row>
    <row r="40" ht="28" customHeight="1">
      <c r="A40" s="22" t="inlineStr">
        <is>
          <t>Solvency Status</t>
        </is>
      </c>
      <c r="B40" s="26">
        <f>IF(B39&gt;=CONFIG!B30,"GOOD",IF(B39&gt;=CONFIG!B31,"OK","BAD"))</f>
        <v/>
      </c>
    </row>
    <row r="42" ht="28" customHeight="1">
      <c r="A42" s="9" t="inlineStr">
        <is>
          <t xml:space="preserve">  EFFICIENCY RATIOS</t>
        </is>
      </c>
      <c r="B42" s="10" t="n"/>
      <c r="C42" s="10" t="n"/>
      <c r="D42" s="10" t="n"/>
    </row>
    <row r="43" ht="28" customHeight="1">
      <c r="A43" s="22" t="inlineStr">
        <is>
          <t>Asset Turnover</t>
        </is>
      </c>
      <c r="B43" s="24">
        <f>IF(B6&gt;0,INPUT!B16/B6,0)</f>
        <v/>
      </c>
    </row>
    <row r="44" ht="28" customHeight="1">
      <c r="A44" s="22" t="inlineStr">
        <is>
          <t>Receivables Turnover</t>
        </is>
      </c>
      <c r="B44" s="24">
        <f>IF(INPUT!B5&gt;0,INPUT!B16/INPUT!B5,0)</f>
        <v/>
      </c>
    </row>
    <row r="45" ht="28" customHeight="1">
      <c r="A45" s="22" t="inlineStr">
        <is>
          <t>Inventory Turnover</t>
        </is>
      </c>
      <c r="B45" s="24">
        <f>IF(INPUT!B6&gt;0,INPUT!B17/INPUT!B6,0)</f>
        <v/>
      </c>
    </row>
    <row r="46" ht="28" customHeight="1">
      <c r="A46" s="22" t="inlineStr">
        <is>
          <t>FCF-to-Revenue</t>
        </is>
      </c>
      <c r="B46" s="27">
        <f>IF(INPUT!B16&gt;0,B12/INPUT!B16,0)</f>
        <v/>
      </c>
    </row>
    <row r="48" ht="28" customHeight="1">
      <c r="A48" s="22" t="inlineStr">
        <is>
          <t>Efficiency Sub-Score</t>
        </is>
      </c>
      <c r="B48" s="25">
        <f>ROUND((IF(B43&gt;=2,30,IF(B43&gt;=1,20,IF(B43&gt;=0.5,10,0)))+IF(B44&gt;=8,25,IF(B44&gt;=4,15,IF(B44&gt;=2,8,0)))+IF(B45&gt;=6,25,IF(B45&gt;=3,15,IF(B45&gt;=1,8,0)))+IF(B46&gt;=0.1,20,IF(B46&gt;=0.05,12,IF(B46&gt;0,5,0)))),0)</f>
        <v/>
      </c>
    </row>
    <row r="49" ht="28" customHeight="1">
      <c r="A49" s="22" t="inlineStr">
        <is>
          <t>Efficiency Status</t>
        </is>
      </c>
      <c r="B49" s="26">
        <f>IF(B48&gt;=CONFIG!B30,"GOOD",IF(B48&gt;=CONFIG!B31,"OK","BAD"))</f>
        <v/>
      </c>
    </row>
    <row r="51" ht="28" customHeight="1">
      <c r="A51" s="28" t="inlineStr">
        <is>
          <t xml:space="preserve">  COMPOSITE FINANCIAL HEALTH SCORE</t>
        </is>
      </c>
      <c r="B51" s="29" t="n"/>
      <c r="C51" s="29" t="n"/>
      <c r="D51" s="29" t="n"/>
    </row>
    <row r="52" ht="28" customHeight="1">
      <c r="A52" s="22" t="inlineStr">
        <is>
          <t>Weighted Score</t>
        </is>
      </c>
      <c r="B52" s="25">
        <f>ROUND(B20*CONFIG!B4+B30*CONFIG!B5+B39*CONFIG!B6+B48*CONFIG!B7,0)</f>
        <v/>
      </c>
    </row>
    <row r="53" ht="28" customHeight="1">
      <c r="A53" s="22" t="inlineStr">
        <is>
          <t>Health Status</t>
        </is>
      </c>
      <c r="B53" s="26">
        <f>IF(B52&gt;=CONFIG!B30,"HEALTHY",IF(B52&gt;=CONFIG!B31,"CAUTION","AT RISK"))</f>
        <v/>
      </c>
    </row>
    <row r="54" ht="28" customHeight="1">
      <c r="A54" s="22" t="inlineStr">
        <is>
          <t>Traffic Light</t>
        </is>
      </c>
      <c r="B54" s="26">
        <f>IF(B52&gt;=CONFIG!B30,"GREEN",IF(B52&gt;=CONFIG!B31,"AMBER","RED"))</f>
        <v/>
      </c>
    </row>
    <row r="55" ht="28" customHeight="1">
      <c r="A55" s="22" t="inlineStr">
        <is>
          <t>Primary Recommendation</t>
        </is>
      </c>
      <c r="B55" s="26">
        <f>IF(B52&gt;=CONFIG!B30,"Continue current financial strategy — all metrics strong.",IF(B52&gt;=CONFIG!B31,"Review weak areas and develop improvement plan.","Immediate action required — significant financial risks detected."))</f>
        <v/>
      </c>
    </row>
  </sheetData>
  <mergeCells count="7">
    <mergeCell ref="A1:D1"/>
    <mergeCell ref="A23:D23"/>
    <mergeCell ref="A3:D3"/>
    <mergeCell ref="A33:D33"/>
    <mergeCell ref="A51:D51"/>
    <mergeCell ref="A42:D42"/>
    <mergeCell ref="A14:D14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891B2"/>
    <outlinePr summaryBelow="1" summaryRight="1"/>
    <pageSetUpPr/>
  </sheetPr>
  <dimension ref="A1:E30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20" customWidth="1" min="2" max="2"/>
    <col width="4" customWidth="1" min="3" max="3"/>
    <col width="30" customWidth="1" min="4" max="4"/>
    <col width="20" customWidth="1" min="5" max="5"/>
    <col width="16" customWidth="1" min="6" max="6"/>
    <col width="16" customWidth="1" min="7" max="7"/>
    <col width="16" customWidth="1" min="8" max="8"/>
  </cols>
  <sheetData>
    <row r="1" ht="44" customHeight="1">
      <c r="A1" s="30" t="inlineStr">
        <is>
          <t>FINANCIAL HEALTH SCORE — RESULTS</t>
        </is>
      </c>
      <c r="B1" s="2" t="n"/>
      <c r="C1" s="2" t="n"/>
      <c r="D1" s="2" t="n"/>
      <c r="E1" s="2" t="n"/>
    </row>
    <row r="2" ht="24" customHeight="1">
      <c r="A2" s="3" t="inlineStr">
        <is>
          <t>Auto-calculated from your inputs</t>
        </is>
      </c>
      <c r="B2" s="4" t="n"/>
      <c r="C2" s="4" t="n"/>
      <c r="D2" s="4" t="n"/>
      <c r="E2" s="4" t="n"/>
    </row>
    <row r="4" ht="28" customHeight="1">
      <c r="A4" s="28" t="inlineStr">
        <is>
          <t xml:space="preserve">  COMPOSITE SCORE</t>
        </is>
      </c>
      <c r="B4" s="29" t="n"/>
      <c r="C4" s="29" t="n"/>
      <c r="D4" s="29" t="n"/>
      <c r="E4" s="29" t="n"/>
    </row>
    <row r="5" ht="32" customHeight="1">
      <c r="A5" s="18" t="inlineStr">
        <is>
          <t>Financial Health Score</t>
        </is>
      </c>
      <c r="B5" s="31">
        <f>LOGIC!B52</f>
        <v/>
      </c>
    </row>
    <row r="6" ht="32" customHeight="1">
      <c r="A6" s="18" t="inlineStr">
        <is>
          <t>Status</t>
        </is>
      </c>
      <c r="B6" s="32">
        <f>LOGIC!B53</f>
        <v/>
      </c>
    </row>
    <row r="7" ht="32" customHeight="1">
      <c r="A7" s="18" t="inlineStr">
        <is>
          <t>Traffic Light</t>
        </is>
      </c>
      <c r="B7" s="32">
        <f>LOGIC!B54</f>
        <v/>
      </c>
    </row>
    <row r="8" ht="32" customHeight="1">
      <c r="A8" s="18" t="inlineStr">
        <is>
          <t>Recommendation</t>
        </is>
      </c>
      <c r="B8" s="32">
        <f>LOGIC!B55</f>
        <v/>
      </c>
    </row>
    <row r="10" ht="28" customHeight="1">
      <c r="A10" s="9" t="inlineStr">
        <is>
          <t xml:space="preserve">  SUB-SCORES BY CATEGORY</t>
        </is>
      </c>
      <c r="B10" s="10" t="n"/>
      <c r="C10" s="10" t="n"/>
      <c r="D10" s="10" t="n"/>
      <c r="E10" s="10" t="n"/>
    </row>
    <row r="11" ht="32" customHeight="1">
      <c r="A11" s="33" t="inlineStr">
        <is>
          <t>Category</t>
        </is>
      </c>
      <c r="B11" s="33" t="inlineStr">
        <is>
          <t>Score (0-100)</t>
        </is>
      </c>
      <c r="C11" s="33" t="inlineStr">
        <is>
          <t>Weight</t>
        </is>
      </c>
      <c r="D11" s="33" t="inlineStr">
        <is>
          <t>Status</t>
        </is>
      </c>
      <c r="E11" s="33" t="inlineStr">
        <is>
          <t>Weighted</t>
        </is>
      </c>
    </row>
    <row r="12">
      <c r="A12" s="18" t="inlineStr">
        <is>
          <t>Liquidity</t>
        </is>
      </c>
      <c r="B12" s="34">
        <f>LOGIC!B20</f>
        <v/>
      </c>
      <c r="C12" s="35">
        <f>CONFIG!B4</f>
        <v/>
      </c>
      <c r="D12" s="36">
        <f>LOGIC!B21</f>
        <v/>
      </c>
      <c r="E12" s="37">
        <f>LOGIC!B20*CONFIG!B4</f>
        <v/>
      </c>
    </row>
    <row r="13">
      <c r="A13" s="18" t="inlineStr">
        <is>
          <t>Profitability</t>
        </is>
      </c>
      <c r="B13" s="34">
        <f>LOGIC!B30</f>
        <v/>
      </c>
      <c r="C13" s="35">
        <f>CONFIG!B5</f>
        <v/>
      </c>
      <c r="D13" s="36">
        <f>LOGIC!B31</f>
        <v/>
      </c>
      <c r="E13" s="37">
        <f>LOGIC!B30*CONFIG!B5</f>
        <v/>
      </c>
    </row>
    <row r="14">
      <c r="A14" s="18" t="inlineStr">
        <is>
          <t>Solvency</t>
        </is>
      </c>
      <c r="B14" s="34">
        <f>LOGIC!B39</f>
        <v/>
      </c>
      <c r="C14" s="35">
        <f>CONFIG!B6</f>
        <v/>
      </c>
      <c r="D14" s="36">
        <f>LOGIC!B40</f>
        <v/>
      </c>
      <c r="E14" s="37">
        <f>LOGIC!B39*CONFIG!B6</f>
        <v/>
      </c>
    </row>
    <row r="15">
      <c r="A15" s="18" t="inlineStr">
        <is>
          <t>Efficiency</t>
        </is>
      </c>
      <c r="B15" s="34">
        <f>LOGIC!B48</f>
        <v/>
      </c>
      <c r="C15" s="35">
        <f>CONFIG!B7</f>
        <v/>
      </c>
      <c r="D15" s="36">
        <f>LOGIC!B49</f>
        <v/>
      </c>
      <c r="E15" s="37">
        <f>LOGIC!B48*CONFIG!B7</f>
        <v/>
      </c>
    </row>
    <row r="17" ht="28" customHeight="1">
      <c r="A17" s="38" t="inlineStr">
        <is>
          <t xml:space="preserve">  KEY RATIOS DETAIL</t>
        </is>
      </c>
      <c r="B17" s="39" t="n"/>
      <c r="C17" s="39" t="n"/>
      <c r="D17" s="39" t="n"/>
      <c r="E17" s="39" t="n"/>
    </row>
    <row r="18" ht="32" customHeight="1">
      <c r="A18" s="18" t="inlineStr">
        <is>
          <t>Current Ratio</t>
        </is>
      </c>
      <c r="B18" s="40">
        <f>LOGIC!B15</f>
        <v/>
      </c>
    </row>
    <row r="19" ht="32" customHeight="1">
      <c r="A19" s="18" t="inlineStr">
        <is>
          <t>Quick Ratio</t>
        </is>
      </c>
      <c r="B19" s="40">
        <f>LOGIC!B16</f>
        <v/>
      </c>
    </row>
    <row r="20" ht="32" customHeight="1">
      <c r="A20" s="18" t="inlineStr">
        <is>
          <t>Gross Margin</t>
        </is>
      </c>
      <c r="B20" s="41">
        <f>LOGIC!B24</f>
        <v/>
      </c>
    </row>
    <row r="21" ht="32" customHeight="1">
      <c r="A21" s="18" t="inlineStr">
        <is>
          <t>Net Profit Margin</t>
        </is>
      </c>
      <c r="B21" s="41">
        <f>LOGIC!B26</f>
        <v/>
      </c>
    </row>
    <row r="22" ht="32" customHeight="1">
      <c r="A22" s="18" t="inlineStr">
        <is>
          <t>ROE</t>
        </is>
      </c>
      <c r="B22" s="41">
        <f>LOGIC!B27</f>
        <v/>
      </c>
    </row>
    <row r="23" ht="32" customHeight="1">
      <c r="A23" s="18" t="inlineStr">
        <is>
          <t>ROA</t>
        </is>
      </c>
      <c r="B23" s="41">
        <f>LOGIC!B28</f>
        <v/>
      </c>
    </row>
    <row r="24" ht="32" customHeight="1">
      <c r="A24" s="18" t="inlineStr">
        <is>
          <t>Debt-to-Equity</t>
        </is>
      </c>
      <c r="B24" s="40">
        <f>LOGIC!B34</f>
        <v/>
      </c>
    </row>
    <row r="25" ht="32" customHeight="1">
      <c r="A25" s="18" t="inlineStr">
        <is>
          <t>Interest Coverage</t>
        </is>
      </c>
      <c r="B25" s="40">
        <f>LOGIC!B36</f>
        <v/>
      </c>
    </row>
    <row r="26" ht="32" customHeight="1">
      <c r="A26" s="18" t="inlineStr">
        <is>
          <t>Asset Turnover</t>
        </is>
      </c>
      <c r="B26" s="40">
        <f>LOGIC!B43</f>
        <v/>
      </c>
    </row>
    <row r="27" ht="32" customHeight="1">
      <c r="A27" s="18" t="inlineStr">
        <is>
          <t>FCF-to-Revenue</t>
        </is>
      </c>
      <c r="B27" s="41">
        <f>LOGIC!B46</f>
        <v/>
      </c>
    </row>
    <row r="30" ht="24" customHeight="1">
      <c r="A30" s="42" t="inlineStr">
        <is>
          <t>RangeLead.com  |  Premium B2B Lead Data  |  Free Download — rangelead.com/free-tools</t>
        </is>
      </c>
    </row>
  </sheetData>
  <mergeCells count="6">
    <mergeCell ref="A30:E30"/>
    <mergeCell ref="A4:E4"/>
    <mergeCell ref="A2:E2"/>
    <mergeCell ref="A10:E10"/>
    <mergeCell ref="A1:E1"/>
    <mergeCell ref="A17:E17"/>
  </mergeCells>
  <conditionalFormatting sqref="B5">
    <cfRule type="cellIs" priority="1" operator="greaterThanOrEqual" dxfId="0">
      <formula>75</formula>
    </cfRule>
    <cfRule type="cellIs" priority="2" operator="between" dxfId="1">
      <formula>50</formula>
      <formula>74.999</formula>
    </cfRule>
    <cfRule type="cellIs" priority="3" operator="lessThan" dxfId="2">
      <formula>50</formula>
    </cfRule>
  </conditionalFormatting>
  <conditionalFormatting sqref="B6">
    <cfRule type="cellIs" priority="4" operator="equal" dxfId="0">
      <formula>"HEALTHY"</formula>
    </cfRule>
    <cfRule type="cellIs" priority="5" operator="equal" dxfId="1">
      <formula>"CAUTION"</formula>
    </cfRule>
    <cfRule type="cellIs" priority="6" operator="equal" dxfId="2">
      <formula>"AT RISK"</formula>
    </cfRule>
  </conditionalFormatting>
  <conditionalFormatting sqref="B7">
    <cfRule type="cellIs" priority="7" operator="equal" dxfId="0">
      <formula>"GREEN"</formula>
    </cfRule>
    <cfRule type="cellIs" priority="8" operator="equal" dxfId="1">
      <formula>"AMBER"</formula>
    </cfRule>
    <cfRule type="cellIs" priority="9" operator="equal" dxfId="2">
      <formula>"RED"</formula>
    </cfRule>
  </conditionalFormatting>
  <conditionalFormatting sqref="B12:B15">
    <cfRule type="cellIs" priority="10" operator="greaterThanOrEqual" dxfId="0">
      <formula>75</formula>
    </cfRule>
    <cfRule type="cellIs" priority="11" operator="between" dxfId="1">
      <formula>50</formula>
      <formula>74.999</formula>
    </cfRule>
    <cfRule type="cellIs" priority="12" operator="lessThan" dxfId="2">
      <formula>50</formula>
    </cfRule>
  </conditionalFormatting>
  <conditionalFormatting sqref="D12">
    <cfRule type="cellIs" priority="13" operator="equal" dxfId="0">
      <formula>"GOOD"</formula>
    </cfRule>
    <cfRule type="cellIs" priority="14" operator="equal" dxfId="1">
      <formula>"OK"</formula>
    </cfRule>
    <cfRule type="cellIs" priority="15" operator="equal" dxfId="2">
      <formula>"BAD"</formula>
    </cfRule>
  </conditionalFormatting>
  <conditionalFormatting sqref="D13">
    <cfRule type="cellIs" priority="16" operator="equal" dxfId="0">
      <formula>"GOOD"</formula>
    </cfRule>
    <cfRule type="cellIs" priority="17" operator="equal" dxfId="1">
      <formula>"OK"</formula>
    </cfRule>
    <cfRule type="cellIs" priority="18" operator="equal" dxfId="2">
      <formula>"BAD"</formula>
    </cfRule>
  </conditionalFormatting>
  <conditionalFormatting sqref="D14">
    <cfRule type="cellIs" priority="19" operator="equal" dxfId="0">
      <formula>"GOOD"</formula>
    </cfRule>
    <cfRule type="cellIs" priority="20" operator="equal" dxfId="1">
      <formula>"OK"</formula>
    </cfRule>
    <cfRule type="cellIs" priority="21" operator="equal" dxfId="2">
      <formula>"BAD"</formula>
    </cfRule>
  </conditionalFormatting>
  <conditionalFormatting sqref="D15">
    <cfRule type="cellIs" priority="22" operator="equal" dxfId="0">
      <formula>"GOOD"</formula>
    </cfRule>
    <cfRule type="cellIs" priority="23" operator="equal" dxfId="1">
      <formula>"OK"</formula>
    </cfRule>
    <cfRule type="cellIs" priority="24" operator="equal" dxfId="2">
      <formula>"BAD"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2026-02-10T15:45:38Z</dcterms:created>
  <dcterms:modified xmlns:dcterms="http://purl.org/dc/terms/" xmlns:xsi="http://www.w3.org/2001/XMLSchema-instance" xsi:type="dcterms:W3CDTF">2026-02-10T15:45:38Z</dcterms:modified>
</cp:coreProperties>
</file>