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&quot;$&quot;#,##0"/>
    <numFmt numFmtId="166" formatCode="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9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165" fontId="12" fillId="11" borderId="1" applyAlignment="1" pivotButton="0" quotePrefix="0" xfId="0">
      <alignment horizontal="center" vertical="center"/>
    </xf>
    <xf numFmtId="3" fontId="12" fillId="11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6" fontId="12" fillId="11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5" fontId="7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DEPRECIATION SCHEDULE GENERATOR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Generate depreciation schedules for fixed assets using straight-line or declining balance methods. Tracks annual depreciation, accumulated depreciation, and book value over the useful life of each asset.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Asset name and description</t>
        </is>
      </c>
    </row>
    <row r="9" ht="22" customHeight="1">
      <c r="A9" s="6" t="inlineStr">
        <is>
          <t xml:space="preserve">  • Asset cost (original purchase price)</t>
        </is>
      </c>
    </row>
    <row r="10" ht="22" customHeight="1">
      <c r="A10" s="6" t="inlineStr">
        <is>
          <t xml:space="preserve">  • Salvage value (estimated residual value)</t>
        </is>
      </c>
    </row>
    <row r="11" ht="22" customHeight="1">
      <c r="A11" s="6" t="inlineStr">
        <is>
          <t xml:space="preserve">  • Useful life in years</t>
        </is>
      </c>
    </row>
    <row r="12" ht="22" customHeight="1">
      <c r="A12" s="6" t="inlineStr">
        <is>
          <t xml:space="preserve">  • Depreciation method (Straight-Line or Declining Balance)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Annual depreciation expense per asset</t>
        </is>
      </c>
    </row>
    <row r="16" ht="22" customHeight="1">
      <c r="A16" s="6" t="inlineStr">
        <is>
          <t xml:space="preserve">  • Accumulated depreciation per year</t>
        </is>
      </c>
    </row>
    <row r="17" ht="22" customHeight="1">
      <c r="A17" s="6" t="inlineStr">
        <is>
          <t xml:space="preserve">  • Net book value per year</t>
        </is>
      </c>
    </row>
    <row r="18" ht="22" customHeight="1">
      <c r="A18" s="6" t="inlineStr">
        <is>
          <t xml:space="preserve">  • Full depreciation schedule (up to 20 years)</t>
        </is>
      </c>
    </row>
    <row r="19" ht="22" customHeight="1">
      <c r="A19" s="6" t="inlineStr">
        <is>
          <t xml:space="preserve">  • Total fleet depreciation summary</t>
        </is>
      </c>
    </row>
    <row r="20" ht="22" customHeight="1">
      <c r="A20" s="6" t="inlineStr">
        <is>
          <t xml:space="preserve">  • Fully depreciated asset alerts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Depreciation Settings</t>
        </is>
      </c>
      <c r="B1" s="8" t="n"/>
      <c r="C1" s="8" t="n"/>
    </row>
    <row r="3" ht="26" customHeight="1">
      <c r="A3" s="9" t="inlineStr">
        <is>
          <t>Declining Balance Rate</t>
        </is>
      </c>
      <c r="B3" s="10" t="n">
        <v>2</v>
      </c>
      <c r="C3" s="11" t="inlineStr">
        <is>
          <t>Multiplier (2.0 = double declining)</t>
        </is>
      </c>
    </row>
    <row r="4" ht="26" customHeight="1">
      <c r="A4" s="9" t="inlineStr">
        <is>
          <t>Half-Year Convention</t>
        </is>
      </c>
      <c r="B4" s="12" t="inlineStr">
        <is>
          <t>No</t>
        </is>
      </c>
      <c r="C4" s="11" t="inlineStr">
        <is>
          <t>Yes = half depreciation in year 1 &amp; last</t>
        </is>
      </c>
    </row>
    <row r="5" ht="26" customHeight="1">
      <c r="A5" s="9" t="inlineStr">
        <is>
          <t>Minimum Book Value</t>
        </is>
      </c>
      <c r="B5" s="13" t="n">
        <v>0</v>
      </c>
      <c r="C5" s="11" t="inlineStr">
        <is>
          <t>Floor for book value (usually 0 or salvage)</t>
        </is>
      </c>
    </row>
    <row r="6" ht="26" customHeight="1">
      <c r="A6" s="9" t="inlineStr">
        <is>
          <t>Tax Depreciation Bonus %</t>
        </is>
      </c>
      <c r="B6" s="14" t="n">
        <v>0</v>
      </c>
      <c r="C6" s="11" t="inlineStr">
        <is>
          <t>Bonus depreciation (Section 179 etc.)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12"/>
  <sheetViews>
    <sheetView showGridLines="0" zoomScale="110" workbookViewId="0">
      <selection activeCell="A1" sqref="A1"/>
    </sheetView>
  </sheetViews>
  <sheetFormatPr baseColWidth="8" defaultRowHeight="15"/>
  <cols>
    <col width="8" customWidth="1" min="1" max="1"/>
    <col width="24" customWidth="1" min="2" max="2"/>
    <col width="16" customWidth="1" min="3" max="3"/>
    <col width="16" customWidth="1" min="4" max="4"/>
    <col width="14" customWidth="1" min="5" max="5"/>
    <col width="22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ASSET INPUTS — Enter data in yellow cells</t>
        </is>
      </c>
      <c r="B1" s="16" t="n"/>
      <c r="C1" s="16" t="n"/>
      <c r="D1" s="16" t="n"/>
      <c r="E1" s="16" t="n"/>
      <c r="F1" s="16" t="n"/>
    </row>
    <row r="2" ht="32" customHeight="1">
      <c r="A2" s="17" t="inlineStr">
        <is>
          <t>#</t>
        </is>
      </c>
      <c r="B2" s="17" t="inlineStr">
        <is>
          <t>Asset Name</t>
        </is>
      </c>
      <c r="C2" s="17" t="inlineStr">
        <is>
          <t>Cost ($)</t>
        </is>
      </c>
      <c r="D2" s="17" t="inlineStr">
        <is>
          <t>Salvage Value</t>
        </is>
      </c>
      <c r="E2" s="17" t="inlineStr">
        <is>
          <t>Life (Yrs)</t>
        </is>
      </c>
      <c r="F2" s="17" t="inlineStr">
        <is>
          <t>Method</t>
        </is>
      </c>
    </row>
    <row r="3">
      <c r="A3" s="18" t="n">
        <v>1</v>
      </c>
      <c r="B3" s="19" t="inlineStr">
        <is>
          <t>Office Building</t>
        </is>
      </c>
      <c r="C3" s="20" t="n">
        <v>500000</v>
      </c>
      <c r="D3" s="20" t="n">
        <v>50000</v>
      </c>
      <c r="E3" s="21" t="n">
        <v>30</v>
      </c>
      <c r="F3" s="22" t="inlineStr">
        <is>
          <t>Straight-Line</t>
        </is>
      </c>
    </row>
    <row r="4">
      <c r="A4" s="18" t="n">
        <v>2</v>
      </c>
      <c r="B4" s="19" t="inlineStr">
        <is>
          <t>Delivery Vehicle</t>
        </is>
      </c>
      <c r="C4" s="20" t="n">
        <v>45000</v>
      </c>
      <c r="D4" s="20" t="n">
        <v>5000</v>
      </c>
      <c r="E4" s="21" t="n">
        <v>7</v>
      </c>
      <c r="F4" s="22" t="inlineStr">
        <is>
          <t>Declining Balance</t>
        </is>
      </c>
    </row>
    <row r="5">
      <c r="A5" s="18" t="n">
        <v>3</v>
      </c>
      <c r="B5" s="19" t="inlineStr">
        <is>
          <t>Computer Equipment</t>
        </is>
      </c>
      <c r="C5" s="20" t="n">
        <v>12000</v>
      </c>
      <c r="D5" s="20" t="n">
        <v>500</v>
      </c>
      <c r="E5" s="21" t="n">
        <v>5</v>
      </c>
      <c r="F5" s="22" t="inlineStr">
        <is>
          <t>Straight-Line</t>
        </is>
      </c>
    </row>
    <row r="6">
      <c r="A6" s="18" t="n">
        <v>4</v>
      </c>
      <c r="B6" s="19" t="inlineStr">
        <is>
          <t>Manufacturing Machine</t>
        </is>
      </c>
      <c r="C6" s="20" t="n">
        <v>85000</v>
      </c>
      <c r="D6" s="20" t="n">
        <v>8000</v>
      </c>
      <c r="E6" s="21" t="n">
        <v>10</v>
      </c>
      <c r="F6" s="22" t="inlineStr">
        <is>
          <t>Declining Balance</t>
        </is>
      </c>
    </row>
    <row r="7">
      <c r="A7" s="18" t="n">
        <v>5</v>
      </c>
      <c r="B7" s="19" t="inlineStr">
        <is>
          <t>Furniture &amp; Fixtures</t>
        </is>
      </c>
      <c r="C7" s="20" t="n">
        <v>20000</v>
      </c>
      <c r="D7" s="20" t="n">
        <v>2000</v>
      </c>
      <c r="E7" s="21" t="n">
        <v>10</v>
      </c>
      <c r="F7" s="22" t="inlineStr">
        <is>
          <t>Straight-Line</t>
        </is>
      </c>
    </row>
    <row r="8">
      <c r="A8" s="18" t="n">
        <v>6</v>
      </c>
      <c r="B8" s="19" t="inlineStr">
        <is>
          <t>Software License</t>
        </is>
      </c>
      <c r="C8" s="20" t="n">
        <v>15000</v>
      </c>
      <c r="D8" s="20" t="n">
        <v>0</v>
      </c>
      <c r="E8" s="21" t="n">
        <v>3</v>
      </c>
      <c r="F8" s="22" t="inlineStr">
        <is>
          <t>Straight-Line</t>
        </is>
      </c>
    </row>
    <row r="9">
      <c r="A9" s="18" t="n">
        <v>7</v>
      </c>
      <c r="B9" s="19" t="inlineStr">
        <is>
          <t>HVAC System</t>
        </is>
      </c>
      <c r="C9" s="20" t="n">
        <v>35000</v>
      </c>
      <c r="D9" s="20" t="n">
        <v>3000</v>
      </c>
      <c r="E9" s="21" t="n">
        <v>15</v>
      </c>
      <c r="F9" s="22" t="inlineStr">
        <is>
          <t>Straight-Line</t>
        </is>
      </c>
    </row>
    <row r="10">
      <c r="A10" s="18" t="n">
        <v>8</v>
      </c>
      <c r="B10" s="19" t="inlineStr">
        <is>
          <t>Forklift</t>
        </is>
      </c>
      <c r="C10" s="20" t="n">
        <v>28000</v>
      </c>
      <c r="D10" s="20" t="n">
        <v>3000</v>
      </c>
      <c r="E10" s="21" t="n">
        <v>8</v>
      </c>
      <c r="F10" s="22" t="inlineStr">
        <is>
          <t>Declining Balance</t>
        </is>
      </c>
    </row>
    <row r="11">
      <c r="A11" s="18" t="n">
        <v>9</v>
      </c>
      <c r="B11" s="19" t="n"/>
      <c r="C11" s="20" t="n"/>
      <c r="D11" s="20" t="n"/>
      <c r="E11" s="21" t="n"/>
      <c r="F11" s="22" t="n"/>
    </row>
    <row r="12">
      <c r="A12" s="18" t="n">
        <v>10</v>
      </c>
      <c r="B12" s="19" t="n"/>
      <c r="C12" s="20" t="n"/>
      <c r="D12" s="20" t="n"/>
      <c r="E12" s="21" t="n"/>
      <c r="F12" s="22" t="n"/>
    </row>
  </sheetData>
  <mergeCells count="1">
    <mergeCell ref="A1:F1"/>
  </mergeCells>
  <dataValidations count="1">
    <dataValidation sqref="F3 F4 F5 F6 F7 F8 F9 F10 F11 F12" showDropDown="0" showInputMessage="0" showErrorMessage="0" allowBlank="1" error="Select Straight-Line or Declining Balance" type="list">
      <formula1>"Straight-Line,Declining Balance"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V96"/>
  <sheetViews>
    <sheetView showGridLines="0" zoomScale="110"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6" customWidth="1" min="22" max="22"/>
  </cols>
  <sheetData>
    <row r="1" ht="28" customHeight="1">
      <c r="A1" s="23" t="inlineStr">
        <is>
          <t xml:space="preserve">  CALCULATIONS — All formulas, do NOT edit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  <c r="J1" s="24" t="n"/>
      <c r="K1" s="24" t="n"/>
      <c r="L1" s="24" t="n"/>
      <c r="M1" s="24" t="n"/>
      <c r="N1" s="24" t="n"/>
      <c r="O1" s="24" t="n"/>
      <c r="P1" s="24" t="n"/>
      <c r="Q1" s="24" t="n"/>
      <c r="R1" s="24" t="n"/>
      <c r="S1" s="24" t="n"/>
      <c r="T1" s="24" t="n"/>
      <c r="U1" s="24" t="n"/>
      <c r="V1" s="24" t="n"/>
    </row>
    <row r="3" ht="28" customHeight="1">
      <c r="A3" s="25" t="inlineStr"/>
      <c r="B3" s="25" t="inlineStr">
        <is>
          <t>Year 1</t>
        </is>
      </c>
      <c r="C3" s="25" t="inlineStr">
        <is>
          <t>Year 2</t>
        </is>
      </c>
      <c r="D3" s="25" t="inlineStr">
        <is>
          <t>Year 3</t>
        </is>
      </c>
      <c r="E3" s="25" t="inlineStr">
        <is>
          <t>Year 4</t>
        </is>
      </c>
      <c r="F3" s="25" t="inlineStr">
        <is>
          <t>Year 5</t>
        </is>
      </c>
      <c r="G3" s="25" t="inlineStr">
        <is>
          <t>Year 6</t>
        </is>
      </c>
      <c r="H3" s="25" t="inlineStr">
        <is>
          <t>Year 7</t>
        </is>
      </c>
      <c r="I3" s="25" t="inlineStr">
        <is>
          <t>Year 8</t>
        </is>
      </c>
      <c r="J3" s="25" t="inlineStr">
        <is>
          <t>Year 9</t>
        </is>
      </c>
      <c r="K3" s="25" t="inlineStr">
        <is>
          <t>Year 10</t>
        </is>
      </c>
      <c r="L3" s="25" t="inlineStr">
        <is>
          <t>Year 11</t>
        </is>
      </c>
      <c r="M3" s="25" t="inlineStr">
        <is>
          <t>Year 12</t>
        </is>
      </c>
      <c r="N3" s="25" t="inlineStr">
        <is>
          <t>Year 13</t>
        </is>
      </c>
      <c r="O3" s="25" t="inlineStr">
        <is>
          <t>Year 14</t>
        </is>
      </c>
      <c r="P3" s="25" t="inlineStr">
        <is>
          <t>Year 15</t>
        </is>
      </c>
      <c r="Q3" s="25" t="inlineStr">
        <is>
          <t>Year 16</t>
        </is>
      </c>
      <c r="R3" s="25" t="inlineStr">
        <is>
          <t>Year 17</t>
        </is>
      </c>
      <c r="S3" s="25" t="inlineStr">
        <is>
          <t>Year 18</t>
        </is>
      </c>
      <c r="T3" s="25" t="inlineStr">
        <is>
          <t>Year 19</t>
        </is>
      </c>
      <c r="U3" s="25" t="inlineStr">
        <is>
          <t>Year 20</t>
        </is>
      </c>
    </row>
    <row r="4" ht="28" customHeight="1">
      <c r="A4" s="26" t="inlineStr">
        <is>
          <t xml:space="preserve">  ASSET 1: =INPUT!B3</t>
        </is>
      </c>
      <c r="B4" s="27" t="n"/>
      <c r="C4" s="27" t="n"/>
      <c r="D4" s="27" t="n"/>
      <c r="E4" s="27" t="n"/>
      <c r="F4" s="27" t="n"/>
      <c r="G4" s="27" t="n"/>
      <c r="H4" s="27" t="n"/>
      <c r="I4" s="27" t="n"/>
      <c r="J4" s="27" t="n"/>
      <c r="K4" s="27" t="n"/>
      <c r="L4" s="27" t="n"/>
      <c r="M4" s="27" t="n"/>
      <c r="N4" s="27" t="n"/>
      <c r="O4" s="27" t="n"/>
      <c r="P4" s="27" t="n"/>
      <c r="Q4" s="27" t="n"/>
      <c r="R4" s="27" t="n"/>
      <c r="S4" s="27" t="n"/>
      <c r="T4" s="27" t="n"/>
      <c r="U4" s="27" t="n"/>
      <c r="V4" s="27" t="n"/>
    </row>
    <row r="5">
      <c r="A5" s="28" t="inlineStr">
        <is>
          <t>Depreciable Base</t>
        </is>
      </c>
      <c r="B5" s="29">
        <f>INPUT!C3-INPUT!D3</f>
        <v/>
      </c>
    </row>
    <row r="6">
      <c r="A6" s="28" t="inlineStr">
        <is>
          <t>SL Annual Rate</t>
        </is>
      </c>
      <c r="B6" s="30">
        <f>IF(INPUT!E3=0,0,1/INPUT!E3)</f>
        <v/>
      </c>
    </row>
    <row r="7">
      <c r="A7" s="28" t="inlineStr">
        <is>
          <t>DB Annual Rate</t>
        </is>
      </c>
      <c r="B7" s="30">
        <f>IF(INPUT!E3=0,0,CONFIG!B3/INPUT!E3)</f>
        <v/>
      </c>
    </row>
    <row r="8">
      <c r="A8" s="28" t="inlineStr">
        <is>
          <t>Annual Depreciation</t>
        </is>
      </c>
      <c r="B8" s="29">
        <f>IF(OR(INPUT!B3="",INPUT!C3="",1&gt;INPUT!E3),0,IF(INPUT!F3="Straight-Line",B5/INPUT!E3,MAX(0,MIN(B7*INPUT!C3,INPUT!C3-INPUT!D3))))</f>
        <v/>
      </c>
      <c r="C8" s="29">
        <f>IF(OR(INPUT!B3="",INPUT!C3="",2&gt;INPUT!E3),0,IF(INPUT!F3="Straight-Line",B5/INPUT!E3,MAX(0,MIN(B7*C10,C10-INPUT!D3))))</f>
        <v/>
      </c>
      <c r="D8" s="29">
        <f>IF(OR(INPUT!B3="",INPUT!C3="",3&gt;INPUT!E3),0,IF(INPUT!F3="Straight-Line",B5/INPUT!E3,MAX(0,MIN(B7*D10,D10-INPUT!D3))))</f>
        <v/>
      </c>
      <c r="E8" s="29">
        <f>IF(OR(INPUT!B3="",INPUT!C3="",4&gt;INPUT!E3),0,IF(INPUT!F3="Straight-Line",B5/INPUT!E3,MAX(0,MIN(B7*E10,E10-INPUT!D3))))</f>
        <v/>
      </c>
      <c r="F8" s="29">
        <f>IF(OR(INPUT!B3="",INPUT!C3="",5&gt;INPUT!E3),0,IF(INPUT!F3="Straight-Line",B5/INPUT!E3,MAX(0,MIN(B7*F10,F10-INPUT!D3))))</f>
        <v/>
      </c>
      <c r="G8" s="29">
        <f>IF(OR(INPUT!B3="",INPUT!C3="",6&gt;INPUT!E3),0,IF(INPUT!F3="Straight-Line",B5/INPUT!E3,MAX(0,MIN(B7*G10,G10-INPUT!D3))))</f>
        <v/>
      </c>
      <c r="H8" s="29">
        <f>IF(OR(INPUT!B3="",INPUT!C3="",7&gt;INPUT!E3),0,IF(INPUT!F3="Straight-Line",B5/INPUT!E3,MAX(0,MIN(B7*H10,H10-INPUT!D3))))</f>
        <v/>
      </c>
      <c r="I8" s="29">
        <f>IF(OR(INPUT!B3="",INPUT!C3="",8&gt;INPUT!E3),0,IF(INPUT!F3="Straight-Line",B5/INPUT!E3,MAX(0,MIN(B7*I10,I10-INPUT!D3))))</f>
        <v/>
      </c>
      <c r="J8" s="29">
        <f>IF(OR(INPUT!B3="",INPUT!C3="",9&gt;INPUT!E3),0,IF(INPUT!F3="Straight-Line",B5/INPUT!E3,MAX(0,MIN(B7*J10,J10-INPUT!D3))))</f>
        <v/>
      </c>
      <c r="K8" s="29">
        <f>IF(OR(INPUT!B3="",INPUT!C3="",10&gt;INPUT!E3),0,IF(INPUT!F3="Straight-Line",B5/INPUT!E3,MAX(0,MIN(B7*K10,K10-INPUT!D3))))</f>
        <v/>
      </c>
      <c r="L8" s="29">
        <f>IF(OR(INPUT!B3="",INPUT!C3="",11&gt;INPUT!E3),0,IF(INPUT!F3="Straight-Line",B5/INPUT!E3,MAX(0,MIN(B7*L10,L10-INPUT!D3))))</f>
        <v/>
      </c>
      <c r="M8" s="29">
        <f>IF(OR(INPUT!B3="",INPUT!C3="",12&gt;INPUT!E3),0,IF(INPUT!F3="Straight-Line",B5/INPUT!E3,MAX(0,MIN(B7*M10,M10-INPUT!D3))))</f>
        <v/>
      </c>
      <c r="N8" s="29">
        <f>IF(OR(INPUT!B3="",INPUT!C3="",13&gt;INPUT!E3),0,IF(INPUT!F3="Straight-Line",B5/INPUT!E3,MAX(0,MIN(B7*N10,N10-INPUT!D3))))</f>
        <v/>
      </c>
      <c r="O8" s="29">
        <f>IF(OR(INPUT!B3="",INPUT!C3="",14&gt;INPUT!E3),0,IF(INPUT!F3="Straight-Line",B5/INPUT!E3,MAX(0,MIN(B7*O10,O10-INPUT!D3))))</f>
        <v/>
      </c>
      <c r="P8" s="29">
        <f>IF(OR(INPUT!B3="",INPUT!C3="",15&gt;INPUT!E3),0,IF(INPUT!F3="Straight-Line",B5/INPUT!E3,MAX(0,MIN(B7*P10,P10-INPUT!D3))))</f>
        <v/>
      </c>
      <c r="Q8" s="29">
        <f>IF(OR(INPUT!B3="",INPUT!C3="",16&gt;INPUT!E3),0,IF(INPUT!F3="Straight-Line",B5/INPUT!E3,MAX(0,MIN(B7*Q10,Q10-INPUT!D3))))</f>
        <v/>
      </c>
      <c r="R8" s="29">
        <f>IF(OR(INPUT!B3="",INPUT!C3="",17&gt;INPUT!E3),0,IF(INPUT!F3="Straight-Line",B5/INPUT!E3,MAX(0,MIN(B7*R10,R10-INPUT!D3))))</f>
        <v/>
      </c>
      <c r="S8" s="29">
        <f>IF(OR(INPUT!B3="",INPUT!C3="",18&gt;INPUT!E3),0,IF(INPUT!F3="Straight-Line",B5/INPUT!E3,MAX(0,MIN(B7*S10,S10-INPUT!D3))))</f>
        <v/>
      </c>
      <c r="T8" s="29">
        <f>IF(OR(INPUT!B3="",INPUT!C3="",19&gt;INPUT!E3),0,IF(INPUT!F3="Straight-Line",B5/INPUT!E3,MAX(0,MIN(B7*T10,T10-INPUT!D3))))</f>
        <v/>
      </c>
      <c r="U8" s="29">
        <f>IF(OR(INPUT!B3="",INPUT!C3="",20&gt;INPUT!E3),0,IF(INPUT!F3="Straight-Line",B5/INPUT!E3,MAX(0,MIN(B7*U10,U10-INPUT!D3))))</f>
        <v/>
      </c>
    </row>
    <row r="9">
      <c r="A9" s="28" t="inlineStr">
        <is>
          <t>Accumulated Depreciation</t>
        </is>
      </c>
      <c r="B9" s="29">
        <f>B8</f>
        <v/>
      </c>
      <c r="C9" s="29">
        <f>C9+D8</f>
        <v/>
      </c>
      <c r="D9" s="29">
        <f>D9+E8</f>
        <v/>
      </c>
      <c r="E9" s="29">
        <f>E9+F8</f>
        <v/>
      </c>
      <c r="F9" s="29">
        <f>F9+G8</f>
        <v/>
      </c>
      <c r="G9" s="29">
        <f>G9+H8</f>
        <v/>
      </c>
      <c r="H9" s="29">
        <f>H9+I8</f>
        <v/>
      </c>
      <c r="I9" s="29">
        <f>I9+J8</f>
        <v/>
      </c>
      <c r="J9" s="29">
        <f>J9+K8</f>
        <v/>
      </c>
      <c r="K9" s="29">
        <f>K9+L8</f>
        <v/>
      </c>
      <c r="L9" s="29">
        <f>L9+M8</f>
        <v/>
      </c>
      <c r="M9" s="29">
        <f>M9+N8</f>
        <v/>
      </c>
      <c r="N9" s="29">
        <f>N9+O8</f>
        <v/>
      </c>
      <c r="O9" s="29">
        <f>O9+P8</f>
        <v/>
      </c>
      <c r="P9" s="29">
        <f>P9+Q8</f>
        <v/>
      </c>
      <c r="Q9" s="29">
        <f>Q9+R8</f>
        <v/>
      </c>
      <c r="R9" s="29">
        <f>R9+S8</f>
        <v/>
      </c>
      <c r="S9" s="29">
        <f>S9+T8</f>
        <v/>
      </c>
      <c r="T9" s="29">
        <f>T9+U8</f>
        <v/>
      </c>
      <c r="U9" s="29">
        <f>U9+V8</f>
        <v/>
      </c>
    </row>
    <row r="10">
      <c r="A10" s="28" t="inlineStr">
        <is>
          <t>Net Book Value</t>
        </is>
      </c>
      <c r="B10" s="31">
        <f>IF(INPUT!C3="",0,MAX(INPUT!D3,INPUT!C3-C9))</f>
        <v/>
      </c>
      <c r="C10" s="31">
        <f>IF(INPUT!C3="",0,MAX(INPUT!D3,INPUT!C3-D9))</f>
        <v/>
      </c>
      <c r="D10" s="31">
        <f>IF(INPUT!C3="",0,MAX(INPUT!D3,INPUT!C3-E9))</f>
        <v/>
      </c>
      <c r="E10" s="31">
        <f>IF(INPUT!C3="",0,MAX(INPUT!D3,INPUT!C3-F9))</f>
        <v/>
      </c>
      <c r="F10" s="31">
        <f>IF(INPUT!C3="",0,MAX(INPUT!D3,INPUT!C3-G9))</f>
        <v/>
      </c>
      <c r="G10" s="31">
        <f>IF(INPUT!C3="",0,MAX(INPUT!D3,INPUT!C3-H9))</f>
        <v/>
      </c>
      <c r="H10" s="31">
        <f>IF(INPUT!C3="",0,MAX(INPUT!D3,INPUT!C3-I9))</f>
        <v/>
      </c>
      <c r="I10" s="31">
        <f>IF(INPUT!C3="",0,MAX(INPUT!D3,INPUT!C3-J9))</f>
        <v/>
      </c>
      <c r="J10" s="31">
        <f>IF(INPUT!C3="",0,MAX(INPUT!D3,INPUT!C3-K9))</f>
        <v/>
      </c>
      <c r="K10" s="31">
        <f>IF(INPUT!C3="",0,MAX(INPUT!D3,INPUT!C3-L9))</f>
        <v/>
      </c>
      <c r="L10" s="31">
        <f>IF(INPUT!C3="",0,MAX(INPUT!D3,INPUT!C3-M9))</f>
        <v/>
      </c>
      <c r="M10" s="31">
        <f>IF(INPUT!C3="",0,MAX(INPUT!D3,INPUT!C3-N9))</f>
        <v/>
      </c>
      <c r="N10" s="31">
        <f>IF(INPUT!C3="",0,MAX(INPUT!D3,INPUT!C3-O9))</f>
        <v/>
      </c>
      <c r="O10" s="31">
        <f>IF(INPUT!C3="",0,MAX(INPUT!D3,INPUT!C3-P9))</f>
        <v/>
      </c>
      <c r="P10" s="31">
        <f>IF(INPUT!C3="",0,MAX(INPUT!D3,INPUT!C3-Q9))</f>
        <v/>
      </c>
      <c r="Q10" s="31">
        <f>IF(INPUT!C3="",0,MAX(INPUT!D3,INPUT!C3-R9))</f>
        <v/>
      </c>
      <c r="R10" s="31">
        <f>IF(INPUT!C3="",0,MAX(INPUT!D3,INPUT!C3-S9))</f>
        <v/>
      </c>
      <c r="S10" s="31">
        <f>IF(INPUT!C3="",0,MAX(INPUT!D3,INPUT!C3-T9))</f>
        <v/>
      </c>
      <c r="T10" s="31">
        <f>IF(INPUT!C3="",0,MAX(INPUT!D3,INPUT!C3-U9))</f>
        <v/>
      </c>
      <c r="U10" s="31">
        <f>IF(INPUT!C3="",0,MAX(INPUT!D3,INPUT!C3-V9))</f>
        <v/>
      </c>
    </row>
    <row r="12" ht="28" customHeight="1">
      <c r="A12" s="26" t="inlineStr">
        <is>
          <t xml:space="preserve">  ASSET 2: =INPUT!B4</t>
        </is>
      </c>
      <c r="B12" s="27" t="n"/>
      <c r="C12" s="27" t="n"/>
      <c r="D12" s="27" t="n"/>
      <c r="E12" s="27" t="n"/>
      <c r="F12" s="27" t="n"/>
      <c r="G12" s="27" t="n"/>
      <c r="H12" s="27" t="n"/>
      <c r="I12" s="27" t="n"/>
      <c r="J12" s="27" t="n"/>
      <c r="K12" s="27" t="n"/>
      <c r="L12" s="27" t="n"/>
      <c r="M12" s="27" t="n"/>
      <c r="N12" s="27" t="n"/>
      <c r="O12" s="27" t="n"/>
      <c r="P12" s="27" t="n"/>
      <c r="Q12" s="27" t="n"/>
      <c r="R12" s="27" t="n"/>
      <c r="S12" s="27" t="n"/>
      <c r="T12" s="27" t="n"/>
      <c r="U12" s="27" t="n"/>
      <c r="V12" s="27" t="n"/>
    </row>
    <row r="13">
      <c r="A13" s="28" t="inlineStr">
        <is>
          <t>Depreciable Base</t>
        </is>
      </c>
      <c r="B13" s="29">
        <f>INPUT!C4-INPUT!D4</f>
        <v/>
      </c>
    </row>
    <row r="14">
      <c r="A14" s="28" t="inlineStr">
        <is>
          <t>SL Annual Rate</t>
        </is>
      </c>
      <c r="B14" s="30">
        <f>IF(INPUT!E4=0,0,1/INPUT!E4)</f>
        <v/>
      </c>
    </row>
    <row r="15">
      <c r="A15" s="28" t="inlineStr">
        <is>
          <t>DB Annual Rate</t>
        </is>
      </c>
      <c r="B15" s="30">
        <f>IF(INPUT!E4=0,0,CONFIG!B3/INPUT!E4)</f>
        <v/>
      </c>
    </row>
    <row r="16">
      <c r="A16" s="28" t="inlineStr">
        <is>
          <t>Annual Depreciation</t>
        </is>
      </c>
      <c r="B16" s="29">
        <f>IF(OR(INPUT!B4="",INPUT!C4="",1&gt;INPUT!E4),0,IF(INPUT!F4="Straight-Line",B13/INPUT!E4,MAX(0,MIN(B15*INPUT!C4,INPUT!C4-INPUT!D4))))</f>
        <v/>
      </c>
      <c r="C16" s="29">
        <f>IF(OR(INPUT!B4="",INPUT!C4="",2&gt;INPUT!E4),0,IF(INPUT!F4="Straight-Line",B13/INPUT!E4,MAX(0,MIN(B15*C18,C18-INPUT!D4))))</f>
        <v/>
      </c>
      <c r="D16" s="29">
        <f>IF(OR(INPUT!B4="",INPUT!C4="",3&gt;INPUT!E4),0,IF(INPUT!F4="Straight-Line",B13/INPUT!E4,MAX(0,MIN(B15*D18,D18-INPUT!D4))))</f>
        <v/>
      </c>
      <c r="E16" s="29">
        <f>IF(OR(INPUT!B4="",INPUT!C4="",4&gt;INPUT!E4),0,IF(INPUT!F4="Straight-Line",B13/INPUT!E4,MAX(0,MIN(B15*E18,E18-INPUT!D4))))</f>
        <v/>
      </c>
      <c r="F16" s="29">
        <f>IF(OR(INPUT!B4="",INPUT!C4="",5&gt;INPUT!E4),0,IF(INPUT!F4="Straight-Line",B13/INPUT!E4,MAX(0,MIN(B15*F18,F18-INPUT!D4))))</f>
        <v/>
      </c>
      <c r="G16" s="29">
        <f>IF(OR(INPUT!B4="",INPUT!C4="",6&gt;INPUT!E4),0,IF(INPUT!F4="Straight-Line",B13/INPUT!E4,MAX(0,MIN(B15*G18,G18-INPUT!D4))))</f>
        <v/>
      </c>
      <c r="H16" s="29">
        <f>IF(OR(INPUT!B4="",INPUT!C4="",7&gt;INPUT!E4),0,IF(INPUT!F4="Straight-Line",B13/INPUT!E4,MAX(0,MIN(B15*H18,H18-INPUT!D4))))</f>
        <v/>
      </c>
      <c r="I16" s="29">
        <f>IF(OR(INPUT!B4="",INPUT!C4="",8&gt;INPUT!E4),0,IF(INPUT!F4="Straight-Line",B13/INPUT!E4,MAX(0,MIN(B15*I18,I18-INPUT!D4))))</f>
        <v/>
      </c>
      <c r="J16" s="29">
        <f>IF(OR(INPUT!B4="",INPUT!C4="",9&gt;INPUT!E4),0,IF(INPUT!F4="Straight-Line",B13/INPUT!E4,MAX(0,MIN(B15*J18,J18-INPUT!D4))))</f>
        <v/>
      </c>
      <c r="K16" s="29">
        <f>IF(OR(INPUT!B4="",INPUT!C4="",10&gt;INPUT!E4),0,IF(INPUT!F4="Straight-Line",B13/INPUT!E4,MAX(0,MIN(B15*K18,K18-INPUT!D4))))</f>
        <v/>
      </c>
      <c r="L16" s="29">
        <f>IF(OR(INPUT!B4="",INPUT!C4="",11&gt;INPUT!E4),0,IF(INPUT!F4="Straight-Line",B13/INPUT!E4,MAX(0,MIN(B15*L18,L18-INPUT!D4))))</f>
        <v/>
      </c>
      <c r="M16" s="29">
        <f>IF(OR(INPUT!B4="",INPUT!C4="",12&gt;INPUT!E4),0,IF(INPUT!F4="Straight-Line",B13/INPUT!E4,MAX(0,MIN(B15*M18,M18-INPUT!D4))))</f>
        <v/>
      </c>
      <c r="N16" s="29">
        <f>IF(OR(INPUT!B4="",INPUT!C4="",13&gt;INPUT!E4),0,IF(INPUT!F4="Straight-Line",B13/INPUT!E4,MAX(0,MIN(B15*N18,N18-INPUT!D4))))</f>
        <v/>
      </c>
      <c r="O16" s="29">
        <f>IF(OR(INPUT!B4="",INPUT!C4="",14&gt;INPUT!E4),0,IF(INPUT!F4="Straight-Line",B13/INPUT!E4,MAX(0,MIN(B15*O18,O18-INPUT!D4))))</f>
        <v/>
      </c>
      <c r="P16" s="29">
        <f>IF(OR(INPUT!B4="",INPUT!C4="",15&gt;INPUT!E4),0,IF(INPUT!F4="Straight-Line",B13/INPUT!E4,MAX(0,MIN(B15*P18,P18-INPUT!D4))))</f>
        <v/>
      </c>
      <c r="Q16" s="29">
        <f>IF(OR(INPUT!B4="",INPUT!C4="",16&gt;INPUT!E4),0,IF(INPUT!F4="Straight-Line",B13/INPUT!E4,MAX(0,MIN(B15*Q18,Q18-INPUT!D4))))</f>
        <v/>
      </c>
      <c r="R16" s="29">
        <f>IF(OR(INPUT!B4="",INPUT!C4="",17&gt;INPUT!E4),0,IF(INPUT!F4="Straight-Line",B13/INPUT!E4,MAX(0,MIN(B15*R18,R18-INPUT!D4))))</f>
        <v/>
      </c>
      <c r="S16" s="29">
        <f>IF(OR(INPUT!B4="",INPUT!C4="",18&gt;INPUT!E4),0,IF(INPUT!F4="Straight-Line",B13/INPUT!E4,MAX(0,MIN(B15*S18,S18-INPUT!D4))))</f>
        <v/>
      </c>
      <c r="T16" s="29">
        <f>IF(OR(INPUT!B4="",INPUT!C4="",19&gt;INPUT!E4),0,IF(INPUT!F4="Straight-Line",B13/INPUT!E4,MAX(0,MIN(B15*T18,T18-INPUT!D4))))</f>
        <v/>
      </c>
      <c r="U16" s="29">
        <f>IF(OR(INPUT!B4="",INPUT!C4="",20&gt;INPUT!E4),0,IF(INPUT!F4="Straight-Line",B13/INPUT!E4,MAX(0,MIN(B15*U18,U18-INPUT!D4))))</f>
        <v/>
      </c>
    </row>
    <row r="17">
      <c r="A17" s="28" t="inlineStr">
        <is>
          <t>Accumulated Depreciation</t>
        </is>
      </c>
      <c r="B17" s="29">
        <f>B16</f>
        <v/>
      </c>
      <c r="C17" s="29">
        <f>C17+D16</f>
        <v/>
      </c>
      <c r="D17" s="29">
        <f>D17+E16</f>
        <v/>
      </c>
      <c r="E17" s="29">
        <f>E17+F16</f>
        <v/>
      </c>
      <c r="F17" s="29">
        <f>F17+G16</f>
        <v/>
      </c>
      <c r="G17" s="29">
        <f>G17+H16</f>
        <v/>
      </c>
      <c r="H17" s="29">
        <f>H17+I16</f>
        <v/>
      </c>
      <c r="I17" s="29">
        <f>I17+J16</f>
        <v/>
      </c>
      <c r="J17" s="29">
        <f>J17+K16</f>
        <v/>
      </c>
      <c r="K17" s="29">
        <f>K17+L16</f>
        <v/>
      </c>
      <c r="L17" s="29">
        <f>L17+M16</f>
        <v/>
      </c>
      <c r="M17" s="29">
        <f>M17+N16</f>
        <v/>
      </c>
      <c r="N17" s="29">
        <f>N17+O16</f>
        <v/>
      </c>
      <c r="O17" s="29">
        <f>O17+P16</f>
        <v/>
      </c>
      <c r="P17" s="29">
        <f>P17+Q16</f>
        <v/>
      </c>
      <c r="Q17" s="29">
        <f>Q17+R16</f>
        <v/>
      </c>
      <c r="R17" s="29">
        <f>R17+S16</f>
        <v/>
      </c>
      <c r="S17" s="29">
        <f>S17+T16</f>
        <v/>
      </c>
      <c r="T17" s="29">
        <f>T17+U16</f>
        <v/>
      </c>
      <c r="U17" s="29">
        <f>U17+V16</f>
        <v/>
      </c>
    </row>
    <row r="18">
      <c r="A18" s="28" t="inlineStr">
        <is>
          <t>Net Book Value</t>
        </is>
      </c>
      <c r="B18" s="31">
        <f>IF(INPUT!C4="",0,MAX(INPUT!D4,INPUT!C4-C17))</f>
        <v/>
      </c>
      <c r="C18" s="31">
        <f>IF(INPUT!C4="",0,MAX(INPUT!D4,INPUT!C4-D17))</f>
        <v/>
      </c>
      <c r="D18" s="31">
        <f>IF(INPUT!C4="",0,MAX(INPUT!D4,INPUT!C4-E17))</f>
        <v/>
      </c>
      <c r="E18" s="31">
        <f>IF(INPUT!C4="",0,MAX(INPUT!D4,INPUT!C4-F17))</f>
        <v/>
      </c>
      <c r="F18" s="31">
        <f>IF(INPUT!C4="",0,MAX(INPUT!D4,INPUT!C4-G17))</f>
        <v/>
      </c>
      <c r="G18" s="31">
        <f>IF(INPUT!C4="",0,MAX(INPUT!D4,INPUT!C4-H17))</f>
        <v/>
      </c>
      <c r="H18" s="31">
        <f>IF(INPUT!C4="",0,MAX(INPUT!D4,INPUT!C4-I17))</f>
        <v/>
      </c>
      <c r="I18" s="31">
        <f>IF(INPUT!C4="",0,MAX(INPUT!D4,INPUT!C4-J17))</f>
        <v/>
      </c>
      <c r="J18" s="31">
        <f>IF(INPUT!C4="",0,MAX(INPUT!D4,INPUT!C4-K17))</f>
        <v/>
      </c>
      <c r="K18" s="31">
        <f>IF(INPUT!C4="",0,MAX(INPUT!D4,INPUT!C4-L17))</f>
        <v/>
      </c>
      <c r="L18" s="31">
        <f>IF(INPUT!C4="",0,MAX(INPUT!D4,INPUT!C4-M17))</f>
        <v/>
      </c>
      <c r="M18" s="31">
        <f>IF(INPUT!C4="",0,MAX(INPUT!D4,INPUT!C4-N17))</f>
        <v/>
      </c>
      <c r="N18" s="31">
        <f>IF(INPUT!C4="",0,MAX(INPUT!D4,INPUT!C4-O17))</f>
        <v/>
      </c>
      <c r="O18" s="31">
        <f>IF(INPUT!C4="",0,MAX(INPUT!D4,INPUT!C4-P17))</f>
        <v/>
      </c>
      <c r="P18" s="31">
        <f>IF(INPUT!C4="",0,MAX(INPUT!D4,INPUT!C4-Q17))</f>
        <v/>
      </c>
      <c r="Q18" s="31">
        <f>IF(INPUT!C4="",0,MAX(INPUT!D4,INPUT!C4-R17))</f>
        <v/>
      </c>
      <c r="R18" s="31">
        <f>IF(INPUT!C4="",0,MAX(INPUT!D4,INPUT!C4-S17))</f>
        <v/>
      </c>
      <c r="S18" s="31">
        <f>IF(INPUT!C4="",0,MAX(INPUT!D4,INPUT!C4-T17))</f>
        <v/>
      </c>
      <c r="T18" s="31">
        <f>IF(INPUT!C4="",0,MAX(INPUT!D4,INPUT!C4-U17))</f>
        <v/>
      </c>
      <c r="U18" s="31">
        <f>IF(INPUT!C4="",0,MAX(INPUT!D4,INPUT!C4-V17))</f>
        <v/>
      </c>
    </row>
    <row r="20" ht="28" customHeight="1">
      <c r="A20" s="26" t="inlineStr">
        <is>
          <t xml:space="preserve">  ASSET 3: =INPUT!B5</t>
        </is>
      </c>
      <c r="B20" s="27" t="n"/>
      <c r="C20" s="27" t="n"/>
      <c r="D20" s="27" t="n"/>
      <c r="E20" s="27" t="n"/>
      <c r="F20" s="27" t="n"/>
      <c r="G20" s="27" t="n"/>
      <c r="H20" s="27" t="n"/>
      <c r="I20" s="27" t="n"/>
      <c r="J20" s="27" t="n"/>
      <c r="K20" s="27" t="n"/>
      <c r="L20" s="27" t="n"/>
      <c r="M20" s="27" t="n"/>
      <c r="N20" s="27" t="n"/>
      <c r="O20" s="27" t="n"/>
      <c r="P20" s="27" t="n"/>
      <c r="Q20" s="27" t="n"/>
      <c r="R20" s="27" t="n"/>
      <c r="S20" s="27" t="n"/>
      <c r="T20" s="27" t="n"/>
      <c r="U20" s="27" t="n"/>
      <c r="V20" s="27" t="n"/>
    </row>
    <row r="21">
      <c r="A21" s="28" t="inlineStr">
        <is>
          <t>Depreciable Base</t>
        </is>
      </c>
      <c r="B21" s="29">
        <f>INPUT!C5-INPUT!D5</f>
        <v/>
      </c>
    </row>
    <row r="22">
      <c r="A22" s="28" t="inlineStr">
        <is>
          <t>SL Annual Rate</t>
        </is>
      </c>
      <c r="B22" s="30">
        <f>IF(INPUT!E5=0,0,1/INPUT!E5)</f>
        <v/>
      </c>
    </row>
    <row r="23">
      <c r="A23" s="28" t="inlineStr">
        <is>
          <t>DB Annual Rate</t>
        </is>
      </c>
      <c r="B23" s="30">
        <f>IF(INPUT!E5=0,0,CONFIG!B3/INPUT!E5)</f>
        <v/>
      </c>
    </row>
    <row r="24">
      <c r="A24" s="28" t="inlineStr">
        <is>
          <t>Annual Depreciation</t>
        </is>
      </c>
      <c r="B24" s="29">
        <f>IF(OR(INPUT!B5="",INPUT!C5="",1&gt;INPUT!E5),0,IF(INPUT!F5="Straight-Line",B21/INPUT!E5,MAX(0,MIN(B23*INPUT!C5,INPUT!C5-INPUT!D5))))</f>
        <v/>
      </c>
      <c r="C24" s="29">
        <f>IF(OR(INPUT!B5="",INPUT!C5="",2&gt;INPUT!E5),0,IF(INPUT!F5="Straight-Line",B21/INPUT!E5,MAX(0,MIN(B23*C26,C26-INPUT!D5))))</f>
        <v/>
      </c>
      <c r="D24" s="29">
        <f>IF(OR(INPUT!B5="",INPUT!C5="",3&gt;INPUT!E5),0,IF(INPUT!F5="Straight-Line",B21/INPUT!E5,MAX(0,MIN(B23*D26,D26-INPUT!D5))))</f>
        <v/>
      </c>
      <c r="E24" s="29">
        <f>IF(OR(INPUT!B5="",INPUT!C5="",4&gt;INPUT!E5),0,IF(INPUT!F5="Straight-Line",B21/INPUT!E5,MAX(0,MIN(B23*E26,E26-INPUT!D5))))</f>
        <v/>
      </c>
      <c r="F24" s="29">
        <f>IF(OR(INPUT!B5="",INPUT!C5="",5&gt;INPUT!E5),0,IF(INPUT!F5="Straight-Line",B21/INPUT!E5,MAX(0,MIN(B23*F26,F26-INPUT!D5))))</f>
        <v/>
      </c>
      <c r="G24" s="29">
        <f>IF(OR(INPUT!B5="",INPUT!C5="",6&gt;INPUT!E5),0,IF(INPUT!F5="Straight-Line",B21/INPUT!E5,MAX(0,MIN(B23*G26,G26-INPUT!D5))))</f>
        <v/>
      </c>
      <c r="H24" s="29">
        <f>IF(OR(INPUT!B5="",INPUT!C5="",7&gt;INPUT!E5),0,IF(INPUT!F5="Straight-Line",B21/INPUT!E5,MAX(0,MIN(B23*H26,H26-INPUT!D5))))</f>
        <v/>
      </c>
      <c r="I24" s="29">
        <f>IF(OR(INPUT!B5="",INPUT!C5="",8&gt;INPUT!E5),0,IF(INPUT!F5="Straight-Line",B21/INPUT!E5,MAX(0,MIN(B23*I26,I26-INPUT!D5))))</f>
        <v/>
      </c>
      <c r="J24" s="29">
        <f>IF(OR(INPUT!B5="",INPUT!C5="",9&gt;INPUT!E5),0,IF(INPUT!F5="Straight-Line",B21/INPUT!E5,MAX(0,MIN(B23*J26,J26-INPUT!D5))))</f>
        <v/>
      </c>
      <c r="K24" s="29">
        <f>IF(OR(INPUT!B5="",INPUT!C5="",10&gt;INPUT!E5),0,IF(INPUT!F5="Straight-Line",B21/INPUT!E5,MAX(0,MIN(B23*K26,K26-INPUT!D5))))</f>
        <v/>
      </c>
      <c r="L24" s="29">
        <f>IF(OR(INPUT!B5="",INPUT!C5="",11&gt;INPUT!E5),0,IF(INPUT!F5="Straight-Line",B21/INPUT!E5,MAX(0,MIN(B23*L26,L26-INPUT!D5))))</f>
        <v/>
      </c>
      <c r="M24" s="29">
        <f>IF(OR(INPUT!B5="",INPUT!C5="",12&gt;INPUT!E5),0,IF(INPUT!F5="Straight-Line",B21/INPUT!E5,MAX(0,MIN(B23*M26,M26-INPUT!D5))))</f>
        <v/>
      </c>
      <c r="N24" s="29">
        <f>IF(OR(INPUT!B5="",INPUT!C5="",13&gt;INPUT!E5),0,IF(INPUT!F5="Straight-Line",B21/INPUT!E5,MAX(0,MIN(B23*N26,N26-INPUT!D5))))</f>
        <v/>
      </c>
      <c r="O24" s="29">
        <f>IF(OR(INPUT!B5="",INPUT!C5="",14&gt;INPUT!E5),0,IF(INPUT!F5="Straight-Line",B21/INPUT!E5,MAX(0,MIN(B23*O26,O26-INPUT!D5))))</f>
        <v/>
      </c>
      <c r="P24" s="29">
        <f>IF(OR(INPUT!B5="",INPUT!C5="",15&gt;INPUT!E5),0,IF(INPUT!F5="Straight-Line",B21/INPUT!E5,MAX(0,MIN(B23*P26,P26-INPUT!D5))))</f>
        <v/>
      </c>
      <c r="Q24" s="29">
        <f>IF(OR(INPUT!B5="",INPUT!C5="",16&gt;INPUT!E5),0,IF(INPUT!F5="Straight-Line",B21/INPUT!E5,MAX(0,MIN(B23*Q26,Q26-INPUT!D5))))</f>
        <v/>
      </c>
      <c r="R24" s="29">
        <f>IF(OR(INPUT!B5="",INPUT!C5="",17&gt;INPUT!E5),0,IF(INPUT!F5="Straight-Line",B21/INPUT!E5,MAX(0,MIN(B23*R26,R26-INPUT!D5))))</f>
        <v/>
      </c>
      <c r="S24" s="29">
        <f>IF(OR(INPUT!B5="",INPUT!C5="",18&gt;INPUT!E5),0,IF(INPUT!F5="Straight-Line",B21/INPUT!E5,MAX(0,MIN(B23*S26,S26-INPUT!D5))))</f>
        <v/>
      </c>
      <c r="T24" s="29">
        <f>IF(OR(INPUT!B5="",INPUT!C5="",19&gt;INPUT!E5),0,IF(INPUT!F5="Straight-Line",B21/INPUT!E5,MAX(0,MIN(B23*T26,T26-INPUT!D5))))</f>
        <v/>
      </c>
      <c r="U24" s="29">
        <f>IF(OR(INPUT!B5="",INPUT!C5="",20&gt;INPUT!E5),0,IF(INPUT!F5="Straight-Line",B21/INPUT!E5,MAX(0,MIN(B23*U26,U26-INPUT!D5))))</f>
        <v/>
      </c>
    </row>
    <row r="25">
      <c r="A25" s="28" t="inlineStr">
        <is>
          <t>Accumulated Depreciation</t>
        </is>
      </c>
      <c r="B25" s="29">
        <f>B24</f>
        <v/>
      </c>
      <c r="C25" s="29">
        <f>C25+D24</f>
        <v/>
      </c>
      <c r="D25" s="29">
        <f>D25+E24</f>
        <v/>
      </c>
      <c r="E25" s="29">
        <f>E25+F24</f>
        <v/>
      </c>
      <c r="F25" s="29">
        <f>F25+G24</f>
        <v/>
      </c>
      <c r="G25" s="29">
        <f>G25+H24</f>
        <v/>
      </c>
      <c r="H25" s="29">
        <f>H25+I24</f>
        <v/>
      </c>
      <c r="I25" s="29">
        <f>I25+J24</f>
        <v/>
      </c>
      <c r="J25" s="29">
        <f>J25+K24</f>
        <v/>
      </c>
      <c r="K25" s="29">
        <f>K25+L24</f>
        <v/>
      </c>
      <c r="L25" s="29">
        <f>L25+M24</f>
        <v/>
      </c>
      <c r="M25" s="29">
        <f>M25+N24</f>
        <v/>
      </c>
      <c r="N25" s="29">
        <f>N25+O24</f>
        <v/>
      </c>
      <c r="O25" s="29">
        <f>O25+P24</f>
        <v/>
      </c>
      <c r="P25" s="29">
        <f>P25+Q24</f>
        <v/>
      </c>
      <c r="Q25" s="29">
        <f>Q25+R24</f>
        <v/>
      </c>
      <c r="R25" s="29">
        <f>R25+S24</f>
        <v/>
      </c>
      <c r="S25" s="29">
        <f>S25+T24</f>
        <v/>
      </c>
      <c r="T25" s="29">
        <f>T25+U24</f>
        <v/>
      </c>
      <c r="U25" s="29">
        <f>U25+V24</f>
        <v/>
      </c>
    </row>
    <row r="26">
      <c r="A26" s="28" t="inlineStr">
        <is>
          <t>Net Book Value</t>
        </is>
      </c>
      <c r="B26" s="31">
        <f>IF(INPUT!C5="",0,MAX(INPUT!D5,INPUT!C5-C25))</f>
        <v/>
      </c>
      <c r="C26" s="31">
        <f>IF(INPUT!C5="",0,MAX(INPUT!D5,INPUT!C5-D25))</f>
        <v/>
      </c>
      <c r="D26" s="31">
        <f>IF(INPUT!C5="",0,MAX(INPUT!D5,INPUT!C5-E25))</f>
        <v/>
      </c>
      <c r="E26" s="31">
        <f>IF(INPUT!C5="",0,MAX(INPUT!D5,INPUT!C5-F25))</f>
        <v/>
      </c>
      <c r="F26" s="31">
        <f>IF(INPUT!C5="",0,MAX(INPUT!D5,INPUT!C5-G25))</f>
        <v/>
      </c>
      <c r="G26" s="31">
        <f>IF(INPUT!C5="",0,MAX(INPUT!D5,INPUT!C5-H25))</f>
        <v/>
      </c>
      <c r="H26" s="31">
        <f>IF(INPUT!C5="",0,MAX(INPUT!D5,INPUT!C5-I25))</f>
        <v/>
      </c>
      <c r="I26" s="31">
        <f>IF(INPUT!C5="",0,MAX(INPUT!D5,INPUT!C5-J25))</f>
        <v/>
      </c>
      <c r="J26" s="31">
        <f>IF(INPUT!C5="",0,MAX(INPUT!D5,INPUT!C5-K25))</f>
        <v/>
      </c>
      <c r="K26" s="31">
        <f>IF(INPUT!C5="",0,MAX(INPUT!D5,INPUT!C5-L25))</f>
        <v/>
      </c>
      <c r="L26" s="31">
        <f>IF(INPUT!C5="",0,MAX(INPUT!D5,INPUT!C5-M25))</f>
        <v/>
      </c>
      <c r="M26" s="31">
        <f>IF(INPUT!C5="",0,MAX(INPUT!D5,INPUT!C5-N25))</f>
        <v/>
      </c>
      <c r="N26" s="31">
        <f>IF(INPUT!C5="",0,MAX(INPUT!D5,INPUT!C5-O25))</f>
        <v/>
      </c>
      <c r="O26" s="31">
        <f>IF(INPUT!C5="",0,MAX(INPUT!D5,INPUT!C5-P25))</f>
        <v/>
      </c>
      <c r="P26" s="31">
        <f>IF(INPUT!C5="",0,MAX(INPUT!D5,INPUT!C5-Q25))</f>
        <v/>
      </c>
      <c r="Q26" s="31">
        <f>IF(INPUT!C5="",0,MAX(INPUT!D5,INPUT!C5-R25))</f>
        <v/>
      </c>
      <c r="R26" s="31">
        <f>IF(INPUT!C5="",0,MAX(INPUT!D5,INPUT!C5-S25))</f>
        <v/>
      </c>
      <c r="S26" s="31">
        <f>IF(INPUT!C5="",0,MAX(INPUT!D5,INPUT!C5-T25))</f>
        <v/>
      </c>
      <c r="T26" s="31">
        <f>IF(INPUT!C5="",0,MAX(INPUT!D5,INPUT!C5-U25))</f>
        <v/>
      </c>
      <c r="U26" s="31">
        <f>IF(INPUT!C5="",0,MAX(INPUT!D5,INPUT!C5-V25))</f>
        <v/>
      </c>
    </row>
    <row r="28" ht="28" customHeight="1">
      <c r="A28" s="26" t="inlineStr">
        <is>
          <t xml:space="preserve">  ASSET 4: =INPUT!B6</t>
        </is>
      </c>
      <c r="B28" s="27" t="n"/>
      <c r="C28" s="27" t="n"/>
      <c r="D28" s="27" t="n"/>
      <c r="E28" s="27" t="n"/>
      <c r="F28" s="27" t="n"/>
      <c r="G28" s="27" t="n"/>
      <c r="H28" s="27" t="n"/>
      <c r="I28" s="27" t="n"/>
      <c r="J28" s="27" t="n"/>
      <c r="K28" s="27" t="n"/>
      <c r="L28" s="27" t="n"/>
      <c r="M28" s="27" t="n"/>
      <c r="N28" s="27" t="n"/>
      <c r="O28" s="27" t="n"/>
      <c r="P28" s="27" t="n"/>
      <c r="Q28" s="27" t="n"/>
      <c r="R28" s="27" t="n"/>
      <c r="S28" s="27" t="n"/>
      <c r="T28" s="27" t="n"/>
      <c r="U28" s="27" t="n"/>
      <c r="V28" s="27" t="n"/>
    </row>
    <row r="29">
      <c r="A29" s="28" t="inlineStr">
        <is>
          <t>Depreciable Base</t>
        </is>
      </c>
      <c r="B29" s="29">
        <f>INPUT!C6-INPUT!D6</f>
        <v/>
      </c>
    </row>
    <row r="30">
      <c r="A30" s="28" t="inlineStr">
        <is>
          <t>SL Annual Rate</t>
        </is>
      </c>
      <c r="B30" s="30">
        <f>IF(INPUT!E6=0,0,1/INPUT!E6)</f>
        <v/>
      </c>
    </row>
    <row r="31">
      <c r="A31" s="28" t="inlineStr">
        <is>
          <t>DB Annual Rate</t>
        </is>
      </c>
      <c r="B31" s="30">
        <f>IF(INPUT!E6=0,0,CONFIG!B3/INPUT!E6)</f>
        <v/>
      </c>
    </row>
    <row r="32">
      <c r="A32" s="28" t="inlineStr">
        <is>
          <t>Annual Depreciation</t>
        </is>
      </c>
      <c r="B32" s="29">
        <f>IF(OR(INPUT!B6="",INPUT!C6="",1&gt;INPUT!E6),0,IF(INPUT!F6="Straight-Line",B29/INPUT!E6,MAX(0,MIN(B31*INPUT!C6,INPUT!C6-INPUT!D6))))</f>
        <v/>
      </c>
      <c r="C32" s="29">
        <f>IF(OR(INPUT!B6="",INPUT!C6="",2&gt;INPUT!E6),0,IF(INPUT!F6="Straight-Line",B29/INPUT!E6,MAX(0,MIN(B31*C34,C34-INPUT!D6))))</f>
        <v/>
      </c>
      <c r="D32" s="29">
        <f>IF(OR(INPUT!B6="",INPUT!C6="",3&gt;INPUT!E6),0,IF(INPUT!F6="Straight-Line",B29/INPUT!E6,MAX(0,MIN(B31*D34,D34-INPUT!D6))))</f>
        <v/>
      </c>
      <c r="E32" s="29">
        <f>IF(OR(INPUT!B6="",INPUT!C6="",4&gt;INPUT!E6),0,IF(INPUT!F6="Straight-Line",B29/INPUT!E6,MAX(0,MIN(B31*E34,E34-INPUT!D6))))</f>
        <v/>
      </c>
      <c r="F32" s="29">
        <f>IF(OR(INPUT!B6="",INPUT!C6="",5&gt;INPUT!E6),0,IF(INPUT!F6="Straight-Line",B29/INPUT!E6,MAX(0,MIN(B31*F34,F34-INPUT!D6))))</f>
        <v/>
      </c>
      <c r="G32" s="29">
        <f>IF(OR(INPUT!B6="",INPUT!C6="",6&gt;INPUT!E6),0,IF(INPUT!F6="Straight-Line",B29/INPUT!E6,MAX(0,MIN(B31*G34,G34-INPUT!D6))))</f>
        <v/>
      </c>
      <c r="H32" s="29">
        <f>IF(OR(INPUT!B6="",INPUT!C6="",7&gt;INPUT!E6),0,IF(INPUT!F6="Straight-Line",B29/INPUT!E6,MAX(0,MIN(B31*H34,H34-INPUT!D6))))</f>
        <v/>
      </c>
      <c r="I32" s="29">
        <f>IF(OR(INPUT!B6="",INPUT!C6="",8&gt;INPUT!E6),0,IF(INPUT!F6="Straight-Line",B29/INPUT!E6,MAX(0,MIN(B31*I34,I34-INPUT!D6))))</f>
        <v/>
      </c>
      <c r="J32" s="29">
        <f>IF(OR(INPUT!B6="",INPUT!C6="",9&gt;INPUT!E6),0,IF(INPUT!F6="Straight-Line",B29/INPUT!E6,MAX(0,MIN(B31*J34,J34-INPUT!D6))))</f>
        <v/>
      </c>
      <c r="K32" s="29">
        <f>IF(OR(INPUT!B6="",INPUT!C6="",10&gt;INPUT!E6),0,IF(INPUT!F6="Straight-Line",B29/INPUT!E6,MAX(0,MIN(B31*K34,K34-INPUT!D6))))</f>
        <v/>
      </c>
      <c r="L32" s="29">
        <f>IF(OR(INPUT!B6="",INPUT!C6="",11&gt;INPUT!E6),0,IF(INPUT!F6="Straight-Line",B29/INPUT!E6,MAX(0,MIN(B31*L34,L34-INPUT!D6))))</f>
        <v/>
      </c>
      <c r="M32" s="29">
        <f>IF(OR(INPUT!B6="",INPUT!C6="",12&gt;INPUT!E6),0,IF(INPUT!F6="Straight-Line",B29/INPUT!E6,MAX(0,MIN(B31*M34,M34-INPUT!D6))))</f>
        <v/>
      </c>
      <c r="N32" s="29">
        <f>IF(OR(INPUT!B6="",INPUT!C6="",13&gt;INPUT!E6),0,IF(INPUT!F6="Straight-Line",B29/INPUT!E6,MAX(0,MIN(B31*N34,N34-INPUT!D6))))</f>
        <v/>
      </c>
      <c r="O32" s="29">
        <f>IF(OR(INPUT!B6="",INPUT!C6="",14&gt;INPUT!E6),0,IF(INPUT!F6="Straight-Line",B29/INPUT!E6,MAX(0,MIN(B31*O34,O34-INPUT!D6))))</f>
        <v/>
      </c>
      <c r="P32" s="29">
        <f>IF(OR(INPUT!B6="",INPUT!C6="",15&gt;INPUT!E6),0,IF(INPUT!F6="Straight-Line",B29/INPUT!E6,MAX(0,MIN(B31*P34,P34-INPUT!D6))))</f>
        <v/>
      </c>
      <c r="Q32" s="29">
        <f>IF(OR(INPUT!B6="",INPUT!C6="",16&gt;INPUT!E6),0,IF(INPUT!F6="Straight-Line",B29/INPUT!E6,MAX(0,MIN(B31*Q34,Q34-INPUT!D6))))</f>
        <v/>
      </c>
      <c r="R32" s="29">
        <f>IF(OR(INPUT!B6="",INPUT!C6="",17&gt;INPUT!E6),0,IF(INPUT!F6="Straight-Line",B29/INPUT!E6,MAX(0,MIN(B31*R34,R34-INPUT!D6))))</f>
        <v/>
      </c>
      <c r="S32" s="29">
        <f>IF(OR(INPUT!B6="",INPUT!C6="",18&gt;INPUT!E6),0,IF(INPUT!F6="Straight-Line",B29/INPUT!E6,MAX(0,MIN(B31*S34,S34-INPUT!D6))))</f>
        <v/>
      </c>
      <c r="T32" s="29">
        <f>IF(OR(INPUT!B6="",INPUT!C6="",19&gt;INPUT!E6),0,IF(INPUT!F6="Straight-Line",B29/INPUT!E6,MAX(0,MIN(B31*T34,T34-INPUT!D6))))</f>
        <v/>
      </c>
      <c r="U32" s="29">
        <f>IF(OR(INPUT!B6="",INPUT!C6="",20&gt;INPUT!E6),0,IF(INPUT!F6="Straight-Line",B29/INPUT!E6,MAX(0,MIN(B31*U34,U34-INPUT!D6))))</f>
        <v/>
      </c>
    </row>
    <row r="33">
      <c r="A33" s="28" t="inlineStr">
        <is>
          <t>Accumulated Depreciation</t>
        </is>
      </c>
      <c r="B33" s="29">
        <f>B32</f>
        <v/>
      </c>
      <c r="C33" s="29">
        <f>C33+D32</f>
        <v/>
      </c>
      <c r="D33" s="29">
        <f>D33+E32</f>
        <v/>
      </c>
      <c r="E33" s="29">
        <f>E33+F32</f>
        <v/>
      </c>
      <c r="F33" s="29">
        <f>F33+G32</f>
        <v/>
      </c>
      <c r="G33" s="29">
        <f>G33+H32</f>
        <v/>
      </c>
      <c r="H33" s="29">
        <f>H33+I32</f>
        <v/>
      </c>
      <c r="I33" s="29">
        <f>I33+J32</f>
        <v/>
      </c>
      <c r="J33" s="29">
        <f>J33+K32</f>
        <v/>
      </c>
      <c r="K33" s="29">
        <f>K33+L32</f>
        <v/>
      </c>
      <c r="L33" s="29">
        <f>L33+M32</f>
        <v/>
      </c>
      <c r="M33" s="29">
        <f>M33+N32</f>
        <v/>
      </c>
      <c r="N33" s="29">
        <f>N33+O32</f>
        <v/>
      </c>
      <c r="O33" s="29">
        <f>O33+P32</f>
        <v/>
      </c>
      <c r="P33" s="29">
        <f>P33+Q32</f>
        <v/>
      </c>
      <c r="Q33" s="29">
        <f>Q33+R32</f>
        <v/>
      </c>
      <c r="R33" s="29">
        <f>R33+S32</f>
        <v/>
      </c>
      <c r="S33" s="29">
        <f>S33+T32</f>
        <v/>
      </c>
      <c r="T33" s="29">
        <f>T33+U32</f>
        <v/>
      </c>
      <c r="U33" s="29">
        <f>U33+V32</f>
        <v/>
      </c>
    </row>
    <row r="34">
      <c r="A34" s="28" t="inlineStr">
        <is>
          <t>Net Book Value</t>
        </is>
      </c>
      <c r="B34" s="31">
        <f>IF(INPUT!C6="",0,MAX(INPUT!D6,INPUT!C6-C33))</f>
        <v/>
      </c>
      <c r="C34" s="31">
        <f>IF(INPUT!C6="",0,MAX(INPUT!D6,INPUT!C6-D33))</f>
        <v/>
      </c>
      <c r="D34" s="31">
        <f>IF(INPUT!C6="",0,MAX(INPUT!D6,INPUT!C6-E33))</f>
        <v/>
      </c>
      <c r="E34" s="31">
        <f>IF(INPUT!C6="",0,MAX(INPUT!D6,INPUT!C6-F33))</f>
        <v/>
      </c>
      <c r="F34" s="31">
        <f>IF(INPUT!C6="",0,MAX(INPUT!D6,INPUT!C6-G33))</f>
        <v/>
      </c>
      <c r="G34" s="31">
        <f>IF(INPUT!C6="",0,MAX(INPUT!D6,INPUT!C6-H33))</f>
        <v/>
      </c>
      <c r="H34" s="31">
        <f>IF(INPUT!C6="",0,MAX(INPUT!D6,INPUT!C6-I33))</f>
        <v/>
      </c>
      <c r="I34" s="31">
        <f>IF(INPUT!C6="",0,MAX(INPUT!D6,INPUT!C6-J33))</f>
        <v/>
      </c>
      <c r="J34" s="31">
        <f>IF(INPUT!C6="",0,MAX(INPUT!D6,INPUT!C6-K33))</f>
        <v/>
      </c>
      <c r="K34" s="31">
        <f>IF(INPUT!C6="",0,MAX(INPUT!D6,INPUT!C6-L33))</f>
        <v/>
      </c>
      <c r="L34" s="31">
        <f>IF(INPUT!C6="",0,MAX(INPUT!D6,INPUT!C6-M33))</f>
        <v/>
      </c>
      <c r="M34" s="31">
        <f>IF(INPUT!C6="",0,MAX(INPUT!D6,INPUT!C6-N33))</f>
        <v/>
      </c>
      <c r="N34" s="31">
        <f>IF(INPUT!C6="",0,MAX(INPUT!D6,INPUT!C6-O33))</f>
        <v/>
      </c>
      <c r="O34" s="31">
        <f>IF(INPUT!C6="",0,MAX(INPUT!D6,INPUT!C6-P33))</f>
        <v/>
      </c>
      <c r="P34" s="31">
        <f>IF(INPUT!C6="",0,MAX(INPUT!D6,INPUT!C6-Q33))</f>
        <v/>
      </c>
      <c r="Q34" s="31">
        <f>IF(INPUT!C6="",0,MAX(INPUT!D6,INPUT!C6-R33))</f>
        <v/>
      </c>
      <c r="R34" s="31">
        <f>IF(INPUT!C6="",0,MAX(INPUT!D6,INPUT!C6-S33))</f>
        <v/>
      </c>
      <c r="S34" s="31">
        <f>IF(INPUT!C6="",0,MAX(INPUT!D6,INPUT!C6-T33))</f>
        <v/>
      </c>
      <c r="T34" s="31">
        <f>IF(INPUT!C6="",0,MAX(INPUT!D6,INPUT!C6-U33))</f>
        <v/>
      </c>
      <c r="U34" s="31">
        <f>IF(INPUT!C6="",0,MAX(INPUT!D6,INPUT!C6-V33))</f>
        <v/>
      </c>
    </row>
    <row r="36" ht="28" customHeight="1">
      <c r="A36" s="26" t="inlineStr">
        <is>
          <t xml:space="preserve">  ASSET 5: =INPUT!B7</t>
        </is>
      </c>
      <c r="B36" s="27" t="n"/>
      <c r="C36" s="27" t="n"/>
      <c r="D36" s="27" t="n"/>
      <c r="E36" s="27" t="n"/>
      <c r="F36" s="27" t="n"/>
      <c r="G36" s="27" t="n"/>
      <c r="H36" s="27" t="n"/>
      <c r="I36" s="27" t="n"/>
      <c r="J36" s="27" t="n"/>
      <c r="K36" s="27" t="n"/>
      <c r="L36" s="27" t="n"/>
      <c r="M36" s="27" t="n"/>
      <c r="N36" s="27" t="n"/>
      <c r="O36" s="27" t="n"/>
      <c r="P36" s="27" t="n"/>
      <c r="Q36" s="27" t="n"/>
      <c r="R36" s="27" t="n"/>
      <c r="S36" s="27" t="n"/>
      <c r="T36" s="27" t="n"/>
      <c r="U36" s="27" t="n"/>
      <c r="V36" s="27" t="n"/>
    </row>
    <row r="37">
      <c r="A37" s="28" t="inlineStr">
        <is>
          <t>Depreciable Base</t>
        </is>
      </c>
      <c r="B37" s="29">
        <f>INPUT!C7-INPUT!D7</f>
        <v/>
      </c>
    </row>
    <row r="38">
      <c r="A38" s="28" t="inlineStr">
        <is>
          <t>SL Annual Rate</t>
        </is>
      </c>
      <c r="B38" s="30">
        <f>IF(INPUT!E7=0,0,1/INPUT!E7)</f>
        <v/>
      </c>
    </row>
    <row r="39">
      <c r="A39" s="28" t="inlineStr">
        <is>
          <t>DB Annual Rate</t>
        </is>
      </c>
      <c r="B39" s="30">
        <f>IF(INPUT!E7=0,0,CONFIG!B3/INPUT!E7)</f>
        <v/>
      </c>
    </row>
    <row r="40">
      <c r="A40" s="28" t="inlineStr">
        <is>
          <t>Annual Depreciation</t>
        </is>
      </c>
      <c r="B40" s="29">
        <f>IF(OR(INPUT!B7="",INPUT!C7="",1&gt;INPUT!E7),0,IF(INPUT!F7="Straight-Line",B37/INPUT!E7,MAX(0,MIN(B39*INPUT!C7,INPUT!C7-INPUT!D7))))</f>
        <v/>
      </c>
      <c r="C40" s="29">
        <f>IF(OR(INPUT!B7="",INPUT!C7="",2&gt;INPUT!E7),0,IF(INPUT!F7="Straight-Line",B37/INPUT!E7,MAX(0,MIN(B39*C42,C42-INPUT!D7))))</f>
        <v/>
      </c>
      <c r="D40" s="29">
        <f>IF(OR(INPUT!B7="",INPUT!C7="",3&gt;INPUT!E7),0,IF(INPUT!F7="Straight-Line",B37/INPUT!E7,MAX(0,MIN(B39*D42,D42-INPUT!D7))))</f>
        <v/>
      </c>
      <c r="E40" s="29">
        <f>IF(OR(INPUT!B7="",INPUT!C7="",4&gt;INPUT!E7),0,IF(INPUT!F7="Straight-Line",B37/INPUT!E7,MAX(0,MIN(B39*E42,E42-INPUT!D7))))</f>
        <v/>
      </c>
      <c r="F40" s="29">
        <f>IF(OR(INPUT!B7="",INPUT!C7="",5&gt;INPUT!E7),0,IF(INPUT!F7="Straight-Line",B37/INPUT!E7,MAX(0,MIN(B39*F42,F42-INPUT!D7))))</f>
        <v/>
      </c>
      <c r="G40" s="29">
        <f>IF(OR(INPUT!B7="",INPUT!C7="",6&gt;INPUT!E7),0,IF(INPUT!F7="Straight-Line",B37/INPUT!E7,MAX(0,MIN(B39*G42,G42-INPUT!D7))))</f>
        <v/>
      </c>
      <c r="H40" s="29">
        <f>IF(OR(INPUT!B7="",INPUT!C7="",7&gt;INPUT!E7),0,IF(INPUT!F7="Straight-Line",B37/INPUT!E7,MAX(0,MIN(B39*H42,H42-INPUT!D7))))</f>
        <v/>
      </c>
      <c r="I40" s="29">
        <f>IF(OR(INPUT!B7="",INPUT!C7="",8&gt;INPUT!E7),0,IF(INPUT!F7="Straight-Line",B37/INPUT!E7,MAX(0,MIN(B39*I42,I42-INPUT!D7))))</f>
        <v/>
      </c>
      <c r="J40" s="29">
        <f>IF(OR(INPUT!B7="",INPUT!C7="",9&gt;INPUT!E7),0,IF(INPUT!F7="Straight-Line",B37/INPUT!E7,MAX(0,MIN(B39*J42,J42-INPUT!D7))))</f>
        <v/>
      </c>
      <c r="K40" s="29">
        <f>IF(OR(INPUT!B7="",INPUT!C7="",10&gt;INPUT!E7),0,IF(INPUT!F7="Straight-Line",B37/INPUT!E7,MAX(0,MIN(B39*K42,K42-INPUT!D7))))</f>
        <v/>
      </c>
      <c r="L40" s="29">
        <f>IF(OR(INPUT!B7="",INPUT!C7="",11&gt;INPUT!E7),0,IF(INPUT!F7="Straight-Line",B37/INPUT!E7,MAX(0,MIN(B39*L42,L42-INPUT!D7))))</f>
        <v/>
      </c>
      <c r="M40" s="29">
        <f>IF(OR(INPUT!B7="",INPUT!C7="",12&gt;INPUT!E7),0,IF(INPUT!F7="Straight-Line",B37/INPUT!E7,MAX(0,MIN(B39*M42,M42-INPUT!D7))))</f>
        <v/>
      </c>
      <c r="N40" s="29">
        <f>IF(OR(INPUT!B7="",INPUT!C7="",13&gt;INPUT!E7),0,IF(INPUT!F7="Straight-Line",B37/INPUT!E7,MAX(0,MIN(B39*N42,N42-INPUT!D7))))</f>
        <v/>
      </c>
      <c r="O40" s="29">
        <f>IF(OR(INPUT!B7="",INPUT!C7="",14&gt;INPUT!E7),0,IF(INPUT!F7="Straight-Line",B37/INPUT!E7,MAX(0,MIN(B39*O42,O42-INPUT!D7))))</f>
        <v/>
      </c>
      <c r="P40" s="29">
        <f>IF(OR(INPUT!B7="",INPUT!C7="",15&gt;INPUT!E7),0,IF(INPUT!F7="Straight-Line",B37/INPUT!E7,MAX(0,MIN(B39*P42,P42-INPUT!D7))))</f>
        <v/>
      </c>
      <c r="Q40" s="29">
        <f>IF(OR(INPUT!B7="",INPUT!C7="",16&gt;INPUT!E7),0,IF(INPUT!F7="Straight-Line",B37/INPUT!E7,MAX(0,MIN(B39*Q42,Q42-INPUT!D7))))</f>
        <v/>
      </c>
      <c r="R40" s="29">
        <f>IF(OR(INPUT!B7="",INPUT!C7="",17&gt;INPUT!E7),0,IF(INPUT!F7="Straight-Line",B37/INPUT!E7,MAX(0,MIN(B39*R42,R42-INPUT!D7))))</f>
        <v/>
      </c>
      <c r="S40" s="29">
        <f>IF(OR(INPUT!B7="",INPUT!C7="",18&gt;INPUT!E7),0,IF(INPUT!F7="Straight-Line",B37/INPUT!E7,MAX(0,MIN(B39*S42,S42-INPUT!D7))))</f>
        <v/>
      </c>
      <c r="T40" s="29">
        <f>IF(OR(INPUT!B7="",INPUT!C7="",19&gt;INPUT!E7),0,IF(INPUT!F7="Straight-Line",B37/INPUT!E7,MAX(0,MIN(B39*T42,T42-INPUT!D7))))</f>
        <v/>
      </c>
      <c r="U40" s="29">
        <f>IF(OR(INPUT!B7="",INPUT!C7="",20&gt;INPUT!E7),0,IF(INPUT!F7="Straight-Line",B37/INPUT!E7,MAX(0,MIN(B39*U42,U42-INPUT!D7))))</f>
        <v/>
      </c>
    </row>
    <row r="41">
      <c r="A41" s="28" t="inlineStr">
        <is>
          <t>Accumulated Depreciation</t>
        </is>
      </c>
      <c r="B41" s="29">
        <f>B40</f>
        <v/>
      </c>
      <c r="C41" s="29">
        <f>C41+D40</f>
        <v/>
      </c>
      <c r="D41" s="29">
        <f>D41+E40</f>
        <v/>
      </c>
      <c r="E41" s="29">
        <f>E41+F40</f>
        <v/>
      </c>
      <c r="F41" s="29">
        <f>F41+G40</f>
        <v/>
      </c>
      <c r="G41" s="29">
        <f>G41+H40</f>
        <v/>
      </c>
      <c r="H41" s="29">
        <f>H41+I40</f>
        <v/>
      </c>
      <c r="I41" s="29">
        <f>I41+J40</f>
        <v/>
      </c>
      <c r="J41" s="29">
        <f>J41+K40</f>
        <v/>
      </c>
      <c r="K41" s="29">
        <f>K41+L40</f>
        <v/>
      </c>
      <c r="L41" s="29">
        <f>L41+M40</f>
        <v/>
      </c>
      <c r="M41" s="29">
        <f>M41+N40</f>
        <v/>
      </c>
      <c r="N41" s="29">
        <f>N41+O40</f>
        <v/>
      </c>
      <c r="O41" s="29">
        <f>O41+P40</f>
        <v/>
      </c>
      <c r="P41" s="29">
        <f>P41+Q40</f>
        <v/>
      </c>
      <c r="Q41" s="29">
        <f>Q41+R40</f>
        <v/>
      </c>
      <c r="R41" s="29">
        <f>R41+S40</f>
        <v/>
      </c>
      <c r="S41" s="29">
        <f>S41+T40</f>
        <v/>
      </c>
      <c r="T41" s="29">
        <f>T41+U40</f>
        <v/>
      </c>
      <c r="U41" s="29">
        <f>U41+V40</f>
        <v/>
      </c>
    </row>
    <row r="42">
      <c r="A42" s="28" t="inlineStr">
        <is>
          <t>Net Book Value</t>
        </is>
      </c>
      <c r="B42" s="31">
        <f>IF(INPUT!C7="",0,MAX(INPUT!D7,INPUT!C7-C41))</f>
        <v/>
      </c>
      <c r="C42" s="31">
        <f>IF(INPUT!C7="",0,MAX(INPUT!D7,INPUT!C7-D41))</f>
        <v/>
      </c>
      <c r="D42" s="31">
        <f>IF(INPUT!C7="",0,MAX(INPUT!D7,INPUT!C7-E41))</f>
        <v/>
      </c>
      <c r="E42" s="31">
        <f>IF(INPUT!C7="",0,MAX(INPUT!D7,INPUT!C7-F41))</f>
        <v/>
      </c>
      <c r="F42" s="31">
        <f>IF(INPUT!C7="",0,MAX(INPUT!D7,INPUT!C7-G41))</f>
        <v/>
      </c>
      <c r="G42" s="31">
        <f>IF(INPUT!C7="",0,MAX(INPUT!D7,INPUT!C7-H41))</f>
        <v/>
      </c>
      <c r="H42" s="31">
        <f>IF(INPUT!C7="",0,MAX(INPUT!D7,INPUT!C7-I41))</f>
        <v/>
      </c>
      <c r="I42" s="31">
        <f>IF(INPUT!C7="",0,MAX(INPUT!D7,INPUT!C7-J41))</f>
        <v/>
      </c>
      <c r="J42" s="31">
        <f>IF(INPUT!C7="",0,MAX(INPUT!D7,INPUT!C7-K41))</f>
        <v/>
      </c>
      <c r="K42" s="31">
        <f>IF(INPUT!C7="",0,MAX(INPUT!D7,INPUT!C7-L41))</f>
        <v/>
      </c>
      <c r="L42" s="31">
        <f>IF(INPUT!C7="",0,MAX(INPUT!D7,INPUT!C7-M41))</f>
        <v/>
      </c>
      <c r="M42" s="31">
        <f>IF(INPUT!C7="",0,MAX(INPUT!D7,INPUT!C7-N41))</f>
        <v/>
      </c>
      <c r="N42" s="31">
        <f>IF(INPUT!C7="",0,MAX(INPUT!D7,INPUT!C7-O41))</f>
        <v/>
      </c>
      <c r="O42" s="31">
        <f>IF(INPUT!C7="",0,MAX(INPUT!D7,INPUT!C7-P41))</f>
        <v/>
      </c>
      <c r="P42" s="31">
        <f>IF(INPUT!C7="",0,MAX(INPUT!D7,INPUT!C7-Q41))</f>
        <v/>
      </c>
      <c r="Q42" s="31">
        <f>IF(INPUT!C7="",0,MAX(INPUT!D7,INPUT!C7-R41))</f>
        <v/>
      </c>
      <c r="R42" s="31">
        <f>IF(INPUT!C7="",0,MAX(INPUT!D7,INPUT!C7-S41))</f>
        <v/>
      </c>
      <c r="S42" s="31">
        <f>IF(INPUT!C7="",0,MAX(INPUT!D7,INPUT!C7-T41))</f>
        <v/>
      </c>
      <c r="T42" s="31">
        <f>IF(INPUT!C7="",0,MAX(INPUT!D7,INPUT!C7-U41))</f>
        <v/>
      </c>
      <c r="U42" s="31">
        <f>IF(INPUT!C7="",0,MAX(INPUT!D7,INPUT!C7-V41))</f>
        <v/>
      </c>
    </row>
    <row r="44" ht="28" customHeight="1">
      <c r="A44" s="26" t="inlineStr">
        <is>
          <t xml:space="preserve">  ASSET 6: =INPUT!B8</t>
        </is>
      </c>
      <c r="B44" s="27" t="n"/>
      <c r="C44" s="27" t="n"/>
      <c r="D44" s="27" t="n"/>
      <c r="E44" s="27" t="n"/>
      <c r="F44" s="27" t="n"/>
      <c r="G44" s="27" t="n"/>
      <c r="H44" s="27" t="n"/>
      <c r="I44" s="27" t="n"/>
      <c r="J44" s="27" t="n"/>
      <c r="K44" s="27" t="n"/>
      <c r="L44" s="27" t="n"/>
      <c r="M44" s="27" t="n"/>
      <c r="N44" s="27" t="n"/>
      <c r="O44" s="27" t="n"/>
      <c r="P44" s="27" t="n"/>
      <c r="Q44" s="27" t="n"/>
      <c r="R44" s="27" t="n"/>
      <c r="S44" s="27" t="n"/>
      <c r="T44" s="27" t="n"/>
      <c r="U44" s="27" t="n"/>
      <c r="V44" s="27" t="n"/>
    </row>
    <row r="45">
      <c r="A45" s="28" t="inlineStr">
        <is>
          <t>Depreciable Base</t>
        </is>
      </c>
      <c r="B45" s="29">
        <f>INPUT!C8-INPUT!D8</f>
        <v/>
      </c>
    </row>
    <row r="46">
      <c r="A46" s="28" t="inlineStr">
        <is>
          <t>SL Annual Rate</t>
        </is>
      </c>
      <c r="B46" s="30">
        <f>IF(INPUT!E8=0,0,1/INPUT!E8)</f>
        <v/>
      </c>
    </row>
    <row r="47">
      <c r="A47" s="28" t="inlineStr">
        <is>
          <t>DB Annual Rate</t>
        </is>
      </c>
      <c r="B47" s="30">
        <f>IF(INPUT!E8=0,0,CONFIG!B3/INPUT!E8)</f>
        <v/>
      </c>
    </row>
    <row r="48">
      <c r="A48" s="28" t="inlineStr">
        <is>
          <t>Annual Depreciation</t>
        </is>
      </c>
      <c r="B48" s="29">
        <f>IF(OR(INPUT!B8="",INPUT!C8="",1&gt;INPUT!E8),0,IF(INPUT!F8="Straight-Line",B45/INPUT!E8,MAX(0,MIN(B47*INPUT!C8,INPUT!C8-INPUT!D8))))</f>
        <v/>
      </c>
      <c r="C48" s="29">
        <f>IF(OR(INPUT!B8="",INPUT!C8="",2&gt;INPUT!E8),0,IF(INPUT!F8="Straight-Line",B45/INPUT!E8,MAX(0,MIN(B47*C50,C50-INPUT!D8))))</f>
        <v/>
      </c>
      <c r="D48" s="29">
        <f>IF(OR(INPUT!B8="",INPUT!C8="",3&gt;INPUT!E8),0,IF(INPUT!F8="Straight-Line",B45/INPUT!E8,MAX(0,MIN(B47*D50,D50-INPUT!D8))))</f>
        <v/>
      </c>
      <c r="E48" s="29">
        <f>IF(OR(INPUT!B8="",INPUT!C8="",4&gt;INPUT!E8),0,IF(INPUT!F8="Straight-Line",B45/INPUT!E8,MAX(0,MIN(B47*E50,E50-INPUT!D8))))</f>
        <v/>
      </c>
      <c r="F48" s="29">
        <f>IF(OR(INPUT!B8="",INPUT!C8="",5&gt;INPUT!E8),0,IF(INPUT!F8="Straight-Line",B45/INPUT!E8,MAX(0,MIN(B47*F50,F50-INPUT!D8))))</f>
        <v/>
      </c>
      <c r="G48" s="29">
        <f>IF(OR(INPUT!B8="",INPUT!C8="",6&gt;INPUT!E8),0,IF(INPUT!F8="Straight-Line",B45/INPUT!E8,MAX(0,MIN(B47*G50,G50-INPUT!D8))))</f>
        <v/>
      </c>
      <c r="H48" s="29">
        <f>IF(OR(INPUT!B8="",INPUT!C8="",7&gt;INPUT!E8),0,IF(INPUT!F8="Straight-Line",B45/INPUT!E8,MAX(0,MIN(B47*H50,H50-INPUT!D8))))</f>
        <v/>
      </c>
      <c r="I48" s="29">
        <f>IF(OR(INPUT!B8="",INPUT!C8="",8&gt;INPUT!E8),0,IF(INPUT!F8="Straight-Line",B45/INPUT!E8,MAX(0,MIN(B47*I50,I50-INPUT!D8))))</f>
        <v/>
      </c>
      <c r="J48" s="29">
        <f>IF(OR(INPUT!B8="",INPUT!C8="",9&gt;INPUT!E8),0,IF(INPUT!F8="Straight-Line",B45/INPUT!E8,MAX(0,MIN(B47*J50,J50-INPUT!D8))))</f>
        <v/>
      </c>
      <c r="K48" s="29">
        <f>IF(OR(INPUT!B8="",INPUT!C8="",10&gt;INPUT!E8),0,IF(INPUT!F8="Straight-Line",B45/INPUT!E8,MAX(0,MIN(B47*K50,K50-INPUT!D8))))</f>
        <v/>
      </c>
      <c r="L48" s="29">
        <f>IF(OR(INPUT!B8="",INPUT!C8="",11&gt;INPUT!E8),0,IF(INPUT!F8="Straight-Line",B45/INPUT!E8,MAX(0,MIN(B47*L50,L50-INPUT!D8))))</f>
        <v/>
      </c>
      <c r="M48" s="29">
        <f>IF(OR(INPUT!B8="",INPUT!C8="",12&gt;INPUT!E8),0,IF(INPUT!F8="Straight-Line",B45/INPUT!E8,MAX(0,MIN(B47*M50,M50-INPUT!D8))))</f>
        <v/>
      </c>
      <c r="N48" s="29">
        <f>IF(OR(INPUT!B8="",INPUT!C8="",13&gt;INPUT!E8),0,IF(INPUT!F8="Straight-Line",B45/INPUT!E8,MAX(0,MIN(B47*N50,N50-INPUT!D8))))</f>
        <v/>
      </c>
      <c r="O48" s="29">
        <f>IF(OR(INPUT!B8="",INPUT!C8="",14&gt;INPUT!E8),0,IF(INPUT!F8="Straight-Line",B45/INPUT!E8,MAX(0,MIN(B47*O50,O50-INPUT!D8))))</f>
        <v/>
      </c>
      <c r="P48" s="29">
        <f>IF(OR(INPUT!B8="",INPUT!C8="",15&gt;INPUT!E8),0,IF(INPUT!F8="Straight-Line",B45/INPUT!E8,MAX(0,MIN(B47*P50,P50-INPUT!D8))))</f>
        <v/>
      </c>
      <c r="Q48" s="29">
        <f>IF(OR(INPUT!B8="",INPUT!C8="",16&gt;INPUT!E8),0,IF(INPUT!F8="Straight-Line",B45/INPUT!E8,MAX(0,MIN(B47*Q50,Q50-INPUT!D8))))</f>
        <v/>
      </c>
      <c r="R48" s="29">
        <f>IF(OR(INPUT!B8="",INPUT!C8="",17&gt;INPUT!E8),0,IF(INPUT!F8="Straight-Line",B45/INPUT!E8,MAX(0,MIN(B47*R50,R50-INPUT!D8))))</f>
        <v/>
      </c>
      <c r="S48" s="29">
        <f>IF(OR(INPUT!B8="",INPUT!C8="",18&gt;INPUT!E8),0,IF(INPUT!F8="Straight-Line",B45/INPUT!E8,MAX(0,MIN(B47*S50,S50-INPUT!D8))))</f>
        <v/>
      </c>
      <c r="T48" s="29">
        <f>IF(OR(INPUT!B8="",INPUT!C8="",19&gt;INPUT!E8),0,IF(INPUT!F8="Straight-Line",B45/INPUT!E8,MAX(0,MIN(B47*T50,T50-INPUT!D8))))</f>
        <v/>
      </c>
      <c r="U48" s="29">
        <f>IF(OR(INPUT!B8="",INPUT!C8="",20&gt;INPUT!E8),0,IF(INPUT!F8="Straight-Line",B45/INPUT!E8,MAX(0,MIN(B47*U50,U50-INPUT!D8))))</f>
        <v/>
      </c>
    </row>
    <row r="49">
      <c r="A49" s="28" t="inlineStr">
        <is>
          <t>Accumulated Depreciation</t>
        </is>
      </c>
      <c r="B49" s="29">
        <f>B48</f>
        <v/>
      </c>
      <c r="C49" s="29">
        <f>C49+D48</f>
        <v/>
      </c>
      <c r="D49" s="29">
        <f>D49+E48</f>
        <v/>
      </c>
      <c r="E49" s="29">
        <f>E49+F48</f>
        <v/>
      </c>
      <c r="F49" s="29">
        <f>F49+G48</f>
        <v/>
      </c>
      <c r="G49" s="29">
        <f>G49+H48</f>
        <v/>
      </c>
      <c r="H49" s="29">
        <f>H49+I48</f>
        <v/>
      </c>
      <c r="I49" s="29">
        <f>I49+J48</f>
        <v/>
      </c>
      <c r="J49" s="29">
        <f>J49+K48</f>
        <v/>
      </c>
      <c r="K49" s="29">
        <f>K49+L48</f>
        <v/>
      </c>
      <c r="L49" s="29">
        <f>L49+M48</f>
        <v/>
      </c>
      <c r="M49" s="29">
        <f>M49+N48</f>
        <v/>
      </c>
      <c r="N49" s="29">
        <f>N49+O48</f>
        <v/>
      </c>
      <c r="O49" s="29">
        <f>O49+P48</f>
        <v/>
      </c>
      <c r="P49" s="29">
        <f>P49+Q48</f>
        <v/>
      </c>
      <c r="Q49" s="29">
        <f>Q49+R48</f>
        <v/>
      </c>
      <c r="R49" s="29">
        <f>R49+S48</f>
        <v/>
      </c>
      <c r="S49" s="29">
        <f>S49+T48</f>
        <v/>
      </c>
      <c r="T49" s="29">
        <f>T49+U48</f>
        <v/>
      </c>
      <c r="U49" s="29">
        <f>U49+V48</f>
        <v/>
      </c>
    </row>
    <row r="50">
      <c r="A50" s="28" t="inlineStr">
        <is>
          <t>Net Book Value</t>
        </is>
      </c>
      <c r="B50" s="31">
        <f>IF(INPUT!C8="",0,MAX(INPUT!D8,INPUT!C8-C49))</f>
        <v/>
      </c>
      <c r="C50" s="31">
        <f>IF(INPUT!C8="",0,MAX(INPUT!D8,INPUT!C8-D49))</f>
        <v/>
      </c>
      <c r="D50" s="31">
        <f>IF(INPUT!C8="",0,MAX(INPUT!D8,INPUT!C8-E49))</f>
        <v/>
      </c>
      <c r="E50" s="31">
        <f>IF(INPUT!C8="",0,MAX(INPUT!D8,INPUT!C8-F49))</f>
        <v/>
      </c>
      <c r="F50" s="31">
        <f>IF(INPUT!C8="",0,MAX(INPUT!D8,INPUT!C8-G49))</f>
        <v/>
      </c>
      <c r="G50" s="31">
        <f>IF(INPUT!C8="",0,MAX(INPUT!D8,INPUT!C8-H49))</f>
        <v/>
      </c>
      <c r="H50" s="31">
        <f>IF(INPUT!C8="",0,MAX(INPUT!D8,INPUT!C8-I49))</f>
        <v/>
      </c>
      <c r="I50" s="31">
        <f>IF(INPUT!C8="",0,MAX(INPUT!D8,INPUT!C8-J49))</f>
        <v/>
      </c>
      <c r="J50" s="31">
        <f>IF(INPUT!C8="",0,MAX(INPUT!D8,INPUT!C8-K49))</f>
        <v/>
      </c>
      <c r="K50" s="31">
        <f>IF(INPUT!C8="",0,MAX(INPUT!D8,INPUT!C8-L49))</f>
        <v/>
      </c>
      <c r="L50" s="31">
        <f>IF(INPUT!C8="",0,MAX(INPUT!D8,INPUT!C8-M49))</f>
        <v/>
      </c>
      <c r="M50" s="31">
        <f>IF(INPUT!C8="",0,MAX(INPUT!D8,INPUT!C8-N49))</f>
        <v/>
      </c>
      <c r="N50" s="31">
        <f>IF(INPUT!C8="",0,MAX(INPUT!D8,INPUT!C8-O49))</f>
        <v/>
      </c>
      <c r="O50" s="31">
        <f>IF(INPUT!C8="",0,MAX(INPUT!D8,INPUT!C8-P49))</f>
        <v/>
      </c>
      <c r="P50" s="31">
        <f>IF(INPUT!C8="",0,MAX(INPUT!D8,INPUT!C8-Q49))</f>
        <v/>
      </c>
      <c r="Q50" s="31">
        <f>IF(INPUT!C8="",0,MAX(INPUT!D8,INPUT!C8-R49))</f>
        <v/>
      </c>
      <c r="R50" s="31">
        <f>IF(INPUT!C8="",0,MAX(INPUT!D8,INPUT!C8-S49))</f>
        <v/>
      </c>
      <c r="S50" s="31">
        <f>IF(INPUT!C8="",0,MAX(INPUT!D8,INPUT!C8-T49))</f>
        <v/>
      </c>
      <c r="T50" s="31">
        <f>IF(INPUT!C8="",0,MAX(INPUT!D8,INPUT!C8-U49))</f>
        <v/>
      </c>
      <c r="U50" s="31">
        <f>IF(INPUT!C8="",0,MAX(INPUT!D8,INPUT!C8-V49))</f>
        <v/>
      </c>
    </row>
    <row r="52" ht="28" customHeight="1">
      <c r="A52" s="26" t="inlineStr">
        <is>
          <t xml:space="preserve">  ASSET 7: =INPUT!B9</t>
        </is>
      </c>
      <c r="B52" s="27" t="n"/>
      <c r="C52" s="27" t="n"/>
      <c r="D52" s="27" t="n"/>
      <c r="E52" s="27" t="n"/>
      <c r="F52" s="27" t="n"/>
      <c r="G52" s="27" t="n"/>
      <c r="H52" s="27" t="n"/>
      <c r="I52" s="27" t="n"/>
      <c r="J52" s="27" t="n"/>
      <c r="K52" s="27" t="n"/>
      <c r="L52" s="27" t="n"/>
      <c r="M52" s="27" t="n"/>
      <c r="N52" s="27" t="n"/>
      <c r="O52" s="27" t="n"/>
      <c r="P52" s="27" t="n"/>
      <c r="Q52" s="27" t="n"/>
      <c r="R52" s="27" t="n"/>
      <c r="S52" s="27" t="n"/>
      <c r="T52" s="27" t="n"/>
      <c r="U52" s="27" t="n"/>
      <c r="V52" s="27" t="n"/>
    </row>
    <row r="53">
      <c r="A53" s="28" t="inlineStr">
        <is>
          <t>Depreciable Base</t>
        </is>
      </c>
      <c r="B53" s="29">
        <f>INPUT!C9-INPUT!D9</f>
        <v/>
      </c>
    </row>
    <row r="54">
      <c r="A54" s="28" t="inlineStr">
        <is>
          <t>SL Annual Rate</t>
        </is>
      </c>
      <c r="B54" s="30">
        <f>IF(INPUT!E9=0,0,1/INPUT!E9)</f>
        <v/>
      </c>
    </row>
    <row r="55">
      <c r="A55" s="28" t="inlineStr">
        <is>
          <t>DB Annual Rate</t>
        </is>
      </c>
      <c r="B55" s="30">
        <f>IF(INPUT!E9=0,0,CONFIG!B3/INPUT!E9)</f>
        <v/>
      </c>
    </row>
    <row r="56">
      <c r="A56" s="28" t="inlineStr">
        <is>
          <t>Annual Depreciation</t>
        </is>
      </c>
      <c r="B56" s="29">
        <f>IF(OR(INPUT!B9="",INPUT!C9="",1&gt;INPUT!E9),0,IF(INPUT!F9="Straight-Line",B53/INPUT!E9,MAX(0,MIN(B55*INPUT!C9,INPUT!C9-INPUT!D9))))</f>
        <v/>
      </c>
      <c r="C56" s="29">
        <f>IF(OR(INPUT!B9="",INPUT!C9="",2&gt;INPUT!E9),0,IF(INPUT!F9="Straight-Line",B53/INPUT!E9,MAX(0,MIN(B55*C58,C58-INPUT!D9))))</f>
        <v/>
      </c>
      <c r="D56" s="29">
        <f>IF(OR(INPUT!B9="",INPUT!C9="",3&gt;INPUT!E9),0,IF(INPUT!F9="Straight-Line",B53/INPUT!E9,MAX(0,MIN(B55*D58,D58-INPUT!D9))))</f>
        <v/>
      </c>
      <c r="E56" s="29">
        <f>IF(OR(INPUT!B9="",INPUT!C9="",4&gt;INPUT!E9),0,IF(INPUT!F9="Straight-Line",B53/INPUT!E9,MAX(0,MIN(B55*E58,E58-INPUT!D9))))</f>
        <v/>
      </c>
      <c r="F56" s="29">
        <f>IF(OR(INPUT!B9="",INPUT!C9="",5&gt;INPUT!E9),0,IF(INPUT!F9="Straight-Line",B53/INPUT!E9,MAX(0,MIN(B55*F58,F58-INPUT!D9))))</f>
        <v/>
      </c>
      <c r="G56" s="29">
        <f>IF(OR(INPUT!B9="",INPUT!C9="",6&gt;INPUT!E9),0,IF(INPUT!F9="Straight-Line",B53/INPUT!E9,MAX(0,MIN(B55*G58,G58-INPUT!D9))))</f>
        <v/>
      </c>
      <c r="H56" s="29">
        <f>IF(OR(INPUT!B9="",INPUT!C9="",7&gt;INPUT!E9),0,IF(INPUT!F9="Straight-Line",B53/INPUT!E9,MAX(0,MIN(B55*H58,H58-INPUT!D9))))</f>
        <v/>
      </c>
      <c r="I56" s="29">
        <f>IF(OR(INPUT!B9="",INPUT!C9="",8&gt;INPUT!E9),0,IF(INPUT!F9="Straight-Line",B53/INPUT!E9,MAX(0,MIN(B55*I58,I58-INPUT!D9))))</f>
        <v/>
      </c>
      <c r="J56" s="29">
        <f>IF(OR(INPUT!B9="",INPUT!C9="",9&gt;INPUT!E9),0,IF(INPUT!F9="Straight-Line",B53/INPUT!E9,MAX(0,MIN(B55*J58,J58-INPUT!D9))))</f>
        <v/>
      </c>
      <c r="K56" s="29">
        <f>IF(OR(INPUT!B9="",INPUT!C9="",10&gt;INPUT!E9),0,IF(INPUT!F9="Straight-Line",B53/INPUT!E9,MAX(0,MIN(B55*K58,K58-INPUT!D9))))</f>
        <v/>
      </c>
      <c r="L56" s="29">
        <f>IF(OR(INPUT!B9="",INPUT!C9="",11&gt;INPUT!E9),0,IF(INPUT!F9="Straight-Line",B53/INPUT!E9,MAX(0,MIN(B55*L58,L58-INPUT!D9))))</f>
        <v/>
      </c>
      <c r="M56" s="29">
        <f>IF(OR(INPUT!B9="",INPUT!C9="",12&gt;INPUT!E9),0,IF(INPUT!F9="Straight-Line",B53/INPUT!E9,MAX(0,MIN(B55*M58,M58-INPUT!D9))))</f>
        <v/>
      </c>
      <c r="N56" s="29">
        <f>IF(OR(INPUT!B9="",INPUT!C9="",13&gt;INPUT!E9),0,IF(INPUT!F9="Straight-Line",B53/INPUT!E9,MAX(0,MIN(B55*N58,N58-INPUT!D9))))</f>
        <v/>
      </c>
      <c r="O56" s="29">
        <f>IF(OR(INPUT!B9="",INPUT!C9="",14&gt;INPUT!E9),0,IF(INPUT!F9="Straight-Line",B53/INPUT!E9,MAX(0,MIN(B55*O58,O58-INPUT!D9))))</f>
        <v/>
      </c>
      <c r="P56" s="29">
        <f>IF(OR(INPUT!B9="",INPUT!C9="",15&gt;INPUT!E9),0,IF(INPUT!F9="Straight-Line",B53/INPUT!E9,MAX(0,MIN(B55*P58,P58-INPUT!D9))))</f>
        <v/>
      </c>
      <c r="Q56" s="29">
        <f>IF(OR(INPUT!B9="",INPUT!C9="",16&gt;INPUT!E9),0,IF(INPUT!F9="Straight-Line",B53/INPUT!E9,MAX(0,MIN(B55*Q58,Q58-INPUT!D9))))</f>
        <v/>
      </c>
      <c r="R56" s="29">
        <f>IF(OR(INPUT!B9="",INPUT!C9="",17&gt;INPUT!E9),0,IF(INPUT!F9="Straight-Line",B53/INPUT!E9,MAX(0,MIN(B55*R58,R58-INPUT!D9))))</f>
        <v/>
      </c>
      <c r="S56" s="29">
        <f>IF(OR(INPUT!B9="",INPUT!C9="",18&gt;INPUT!E9),0,IF(INPUT!F9="Straight-Line",B53/INPUT!E9,MAX(0,MIN(B55*S58,S58-INPUT!D9))))</f>
        <v/>
      </c>
      <c r="T56" s="29">
        <f>IF(OR(INPUT!B9="",INPUT!C9="",19&gt;INPUT!E9),0,IF(INPUT!F9="Straight-Line",B53/INPUT!E9,MAX(0,MIN(B55*T58,T58-INPUT!D9))))</f>
        <v/>
      </c>
      <c r="U56" s="29">
        <f>IF(OR(INPUT!B9="",INPUT!C9="",20&gt;INPUT!E9),0,IF(INPUT!F9="Straight-Line",B53/INPUT!E9,MAX(0,MIN(B55*U58,U58-INPUT!D9))))</f>
        <v/>
      </c>
    </row>
    <row r="57">
      <c r="A57" s="28" t="inlineStr">
        <is>
          <t>Accumulated Depreciation</t>
        </is>
      </c>
      <c r="B57" s="29">
        <f>B56</f>
        <v/>
      </c>
      <c r="C57" s="29">
        <f>C57+D56</f>
        <v/>
      </c>
      <c r="D57" s="29">
        <f>D57+E56</f>
        <v/>
      </c>
      <c r="E57" s="29">
        <f>E57+F56</f>
        <v/>
      </c>
      <c r="F57" s="29">
        <f>F57+G56</f>
        <v/>
      </c>
      <c r="G57" s="29">
        <f>G57+H56</f>
        <v/>
      </c>
      <c r="H57" s="29">
        <f>H57+I56</f>
        <v/>
      </c>
      <c r="I57" s="29">
        <f>I57+J56</f>
        <v/>
      </c>
      <c r="J57" s="29">
        <f>J57+K56</f>
        <v/>
      </c>
      <c r="K57" s="29">
        <f>K57+L56</f>
        <v/>
      </c>
      <c r="L57" s="29">
        <f>L57+M56</f>
        <v/>
      </c>
      <c r="M57" s="29">
        <f>M57+N56</f>
        <v/>
      </c>
      <c r="N57" s="29">
        <f>N57+O56</f>
        <v/>
      </c>
      <c r="O57" s="29">
        <f>O57+P56</f>
        <v/>
      </c>
      <c r="P57" s="29">
        <f>P57+Q56</f>
        <v/>
      </c>
      <c r="Q57" s="29">
        <f>Q57+R56</f>
        <v/>
      </c>
      <c r="R57" s="29">
        <f>R57+S56</f>
        <v/>
      </c>
      <c r="S57" s="29">
        <f>S57+T56</f>
        <v/>
      </c>
      <c r="T57" s="29">
        <f>T57+U56</f>
        <v/>
      </c>
      <c r="U57" s="29">
        <f>U57+V56</f>
        <v/>
      </c>
    </row>
    <row r="58">
      <c r="A58" s="28" t="inlineStr">
        <is>
          <t>Net Book Value</t>
        </is>
      </c>
      <c r="B58" s="31">
        <f>IF(INPUT!C9="",0,MAX(INPUT!D9,INPUT!C9-C57))</f>
        <v/>
      </c>
      <c r="C58" s="31">
        <f>IF(INPUT!C9="",0,MAX(INPUT!D9,INPUT!C9-D57))</f>
        <v/>
      </c>
      <c r="D58" s="31">
        <f>IF(INPUT!C9="",0,MAX(INPUT!D9,INPUT!C9-E57))</f>
        <v/>
      </c>
      <c r="E58" s="31">
        <f>IF(INPUT!C9="",0,MAX(INPUT!D9,INPUT!C9-F57))</f>
        <v/>
      </c>
      <c r="F58" s="31">
        <f>IF(INPUT!C9="",0,MAX(INPUT!D9,INPUT!C9-G57))</f>
        <v/>
      </c>
      <c r="G58" s="31">
        <f>IF(INPUT!C9="",0,MAX(INPUT!D9,INPUT!C9-H57))</f>
        <v/>
      </c>
      <c r="H58" s="31">
        <f>IF(INPUT!C9="",0,MAX(INPUT!D9,INPUT!C9-I57))</f>
        <v/>
      </c>
      <c r="I58" s="31">
        <f>IF(INPUT!C9="",0,MAX(INPUT!D9,INPUT!C9-J57))</f>
        <v/>
      </c>
      <c r="J58" s="31">
        <f>IF(INPUT!C9="",0,MAX(INPUT!D9,INPUT!C9-K57))</f>
        <v/>
      </c>
      <c r="K58" s="31">
        <f>IF(INPUT!C9="",0,MAX(INPUT!D9,INPUT!C9-L57))</f>
        <v/>
      </c>
      <c r="L58" s="31">
        <f>IF(INPUT!C9="",0,MAX(INPUT!D9,INPUT!C9-M57))</f>
        <v/>
      </c>
      <c r="M58" s="31">
        <f>IF(INPUT!C9="",0,MAX(INPUT!D9,INPUT!C9-N57))</f>
        <v/>
      </c>
      <c r="N58" s="31">
        <f>IF(INPUT!C9="",0,MAX(INPUT!D9,INPUT!C9-O57))</f>
        <v/>
      </c>
      <c r="O58" s="31">
        <f>IF(INPUT!C9="",0,MAX(INPUT!D9,INPUT!C9-P57))</f>
        <v/>
      </c>
      <c r="P58" s="31">
        <f>IF(INPUT!C9="",0,MAX(INPUT!D9,INPUT!C9-Q57))</f>
        <v/>
      </c>
      <c r="Q58" s="31">
        <f>IF(INPUT!C9="",0,MAX(INPUT!D9,INPUT!C9-R57))</f>
        <v/>
      </c>
      <c r="R58" s="31">
        <f>IF(INPUT!C9="",0,MAX(INPUT!D9,INPUT!C9-S57))</f>
        <v/>
      </c>
      <c r="S58" s="31">
        <f>IF(INPUT!C9="",0,MAX(INPUT!D9,INPUT!C9-T57))</f>
        <v/>
      </c>
      <c r="T58" s="31">
        <f>IF(INPUT!C9="",0,MAX(INPUT!D9,INPUT!C9-U57))</f>
        <v/>
      </c>
      <c r="U58" s="31">
        <f>IF(INPUT!C9="",0,MAX(INPUT!D9,INPUT!C9-V57))</f>
        <v/>
      </c>
    </row>
    <row r="60" ht="28" customHeight="1">
      <c r="A60" s="26" t="inlineStr">
        <is>
          <t xml:space="preserve">  ASSET 8: =INPUT!B10</t>
        </is>
      </c>
      <c r="B60" s="27" t="n"/>
      <c r="C60" s="27" t="n"/>
      <c r="D60" s="27" t="n"/>
      <c r="E60" s="27" t="n"/>
      <c r="F60" s="27" t="n"/>
      <c r="G60" s="27" t="n"/>
      <c r="H60" s="27" t="n"/>
      <c r="I60" s="27" t="n"/>
      <c r="J60" s="27" t="n"/>
      <c r="K60" s="27" t="n"/>
      <c r="L60" s="27" t="n"/>
      <c r="M60" s="27" t="n"/>
      <c r="N60" s="27" t="n"/>
      <c r="O60" s="27" t="n"/>
      <c r="P60" s="27" t="n"/>
      <c r="Q60" s="27" t="n"/>
      <c r="R60" s="27" t="n"/>
      <c r="S60" s="27" t="n"/>
      <c r="T60" s="27" t="n"/>
      <c r="U60" s="27" t="n"/>
      <c r="V60" s="27" t="n"/>
    </row>
    <row r="61">
      <c r="A61" s="28" t="inlineStr">
        <is>
          <t>Depreciable Base</t>
        </is>
      </c>
      <c r="B61" s="29">
        <f>INPUT!C10-INPUT!D10</f>
        <v/>
      </c>
    </row>
    <row r="62">
      <c r="A62" s="28" t="inlineStr">
        <is>
          <t>SL Annual Rate</t>
        </is>
      </c>
      <c r="B62" s="30">
        <f>IF(INPUT!E10=0,0,1/INPUT!E10)</f>
        <v/>
      </c>
    </row>
    <row r="63">
      <c r="A63" s="28" t="inlineStr">
        <is>
          <t>DB Annual Rate</t>
        </is>
      </c>
      <c r="B63" s="30">
        <f>IF(INPUT!E10=0,0,CONFIG!B3/INPUT!E10)</f>
        <v/>
      </c>
    </row>
    <row r="64">
      <c r="A64" s="28" t="inlineStr">
        <is>
          <t>Annual Depreciation</t>
        </is>
      </c>
      <c r="B64" s="29">
        <f>IF(OR(INPUT!B10="",INPUT!C10="",1&gt;INPUT!E10),0,IF(INPUT!F10="Straight-Line",B61/INPUT!E10,MAX(0,MIN(B63*INPUT!C10,INPUT!C10-INPUT!D10))))</f>
        <v/>
      </c>
      <c r="C64" s="29">
        <f>IF(OR(INPUT!B10="",INPUT!C10="",2&gt;INPUT!E10),0,IF(INPUT!F10="Straight-Line",B61/INPUT!E10,MAX(0,MIN(B63*C66,C66-INPUT!D10))))</f>
        <v/>
      </c>
      <c r="D64" s="29">
        <f>IF(OR(INPUT!B10="",INPUT!C10="",3&gt;INPUT!E10),0,IF(INPUT!F10="Straight-Line",B61/INPUT!E10,MAX(0,MIN(B63*D66,D66-INPUT!D10))))</f>
        <v/>
      </c>
      <c r="E64" s="29">
        <f>IF(OR(INPUT!B10="",INPUT!C10="",4&gt;INPUT!E10),0,IF(INPUT!F10="Straight-Line",B61/INPUT!E10,MAX(0,MIN(B63*E66,E66-INPUT!D10))))</f>
        <v/>
      </c>
      <c r="F64" s="29">
        <f>IF(OR(INPUT!B10="",INPUT!C10="",5&gt;INPUT!E10),0,IF(INPUT!F10="Straight-Line",B61/INPUT!E10,MAX(0,MIN(B63*F66,F66-INPUT!D10))))</f>
        <v/>
      </c>
      <c r="G64" s="29">
        <f>IF(OR(INPUT!B10="",INPUT!C10="",6&gt;INPUT!E10),0,IF(INPUT!F10="Straight-Line",B61/INPUT!E10,MAX(0,MIN(B63*G66,G66-INPUT!D10))))</f>
        <v/>
      </c>
      <c r="H64" s="29">
        <f>IF(OR(INPUT!B10="",INPUT!C10="",7&gt;INPUT!E10),0,IF(INPUT!F10="Straight-Line",B61/INPUT!E10,MAX(0,MIN(B63*H66,H66-INPUT!D10))))</f>
        <v/>
      </c>
      <c r="I64" s="29">
        <f>IF(OR(INPUT!B10="",INPUT!C10="",8&gt;INPUT!E10),0,IF(INPUT!F10="Straight-Line",B61/INPUT!E10,MAX(0,MIN(B63*I66,I66-INPUT!D10))))</f>
        <v/>
      </c>
      <c r="J64" s="29">
        <f>IF(OR(INPUT!B10="",INPUT!C10="",9&gt;INPUT!E10),0,IF(INPUT!F10="Straight-Line",B61/INPUT!E10,MAX(0,MIN(B63*J66,J66-INPUT!D10))))</f>
        <v/>
      </c>
      <c r="K64" s="29">
        <f>IF(OR(INPUT!B10="",INPUT!C10="",10&gt;INPUT!E10),0,IF(INPUT!F10="Straight-Line",B61/INPUT!E10,MAX(0,MIN(B63*K66,K66-INPUT!D10))))</f>
        <v/>
      </c>
      <c r="L64" s="29">
        <f>IF(OR(INPUT!B10="",INPUT!C10="",11&gt;INPUT!E10),0,IF(INPUT!F10="Straight-Line",B61/INPUT!E10,MAX(0,MIN(B63*L66,L66-INPUT!D10))))</f>
        <v/>
      </c>
      <c r="M64" s="29">
        <f>IF(OR(INPUT!B10="",INPUT!C10="",12&gt;INPUT!E10),0,IF(INPUT!F10="Straight-Line",B61/INPUT!E10,MAX(0,MIN(B63*M66,M66-INPUT!D10))))</f>
        <v/>
      </c>
      <c r="N64" s="29">
        <f>IF(OR(INPUT!B10="",INPUT!C10="",13&gt;INPUT!E10),0,IF(INPUT!F10="Straight-Line",B61/INPUT!E10,MAX(0,MIN(B63*N66,N66-INPUT!D10))))</f>
        <v/>
      </c>
      <c r="O64" s="29">
        <f>IF(OR(INPUT!B10="",INPUT!C10="",14&gt;INPUT!E10),0,IF(INPUT!F10="Straight-Line",B61/INPUT!E10,MAX(0,MIN(B63*O66,O66-INPUT!D10))))</f>
        <v/>
      </c>
      <c r="P64" s="29">
        <f>IF(OR(INPUT!B10="",INPUT!C10="",15&gt;INPUT!E10),0,IF(INPUT!F10="Straight-Line",B61/INPUT!E10,MAX(0,MIN(B63*P66,P66-INPUT!D10))))</f>
        <v/>
      </c>
      <c r="Q64" s="29">
        <f>IF(OR(INPUT!B10="",INPUT!C10="",16&gt;INPUT!E10),0,IF(INPUT!F10="Straight-Line",B61/INPUT!E10,MAX(0,MIN(B63*Q66,Q66-INPUT!D10))))</f>
        <v/>
      </c>
      <c r="R64" s="29">
        <f>IF(OR(INPUT!B10="",INPUT!C10="",17&gt;INPUT!E10),0,IF(INPUT!F10="Straight-Line",B61/INPUT!E10,MAX(0,MIN(B63*R66,R66-INPUT!D10))))</f>
        <v/>
      </c>
      <c r="S64" s="29">
        <f>IF(OR(INPUT!B10="",INPUT!C10="",18&gt;INPUT!E10),0,IF(INPUT!F10="Straight-Line",B61/INPUT!E10,MAX(0,MIN(B63*S66,S66-INPUT!D10))))</f>
        <v/>
      </c>
      <c r="T64" s="29">
        <f>IF(OR(INPUT!B10="",INPUT!C10="",19&gt;INPUT!E10),0,IF(INPUT!F10="Straight-Line",B61/INPUT!E10,MAX(0,MIN(B63*T66,T66-INPUT!D10))))</f>
        <v/>
      </c>
      <c r="U64" s="29">
        <f>IF(OR(INPUT!B10="",INPUT!C10="",20&gt;INPUT!E10),0,IF(INPUT!F10="Straight-Line",B61/INPUT!E10,MAX(0,MIN(B63*U66,U66-INPUT!D10))))</f>
        <v/>
      </c>
    </row>
    <row r="65">
      <c r="A65" s="28" t="inlineStr">
        <is>
          <t>Accumulated Depreciation</t>
        </is>
      </c>
      <c r="B65" s="29">
        <f>B64</f>
        <v/>
      </c>
      <c r="C65" s="29">
        <f>C65+D64</f>
        <v/>
      </c>
      <c r="D65" s="29">
        <f>D65+E64</f>
        <v/>
      </c>
      <c r="E65" s="29">
        <f>E65+F64</f>
        <v/>
      </c>
      <c r="F65" s="29">
        <f>F65+G64</f>
        <v/>
      </c>
      <c r="G65" s="29">
        <f>G65+H64</f>
        <v/>
      </c>
      <c r="H65" s="29">
        <f>H65+I64</f>
        <v/>
      </c>
      <c r="I65" s="29">
        <f>I65+J64</f>
        <v/>
      </c>
      <c r="J65" s="29">
        <f>J65+K64</f>
        <v/>
      </c>
      <c r="K65" s="29">
        <f>K65+L64</f>
        <v/>
      </c>
      <c r="L65" s="29">
        <f>L65+M64</f>
        <v/>
      </c>
      <c r="M65" s="29">
        <f>M65+N64</f>
        <v/>
      </c>
      <c r="N65" s="29">
        <f>N65+O64</f>
        <v/>
      </c>
      <c r="O65" s="29">
        <f>O65+P64</f>
        <v/>
      </c>
      <c r="P65" s="29">
        <f>P65+Q64</f>
        <v/>
      </c>
      <c r="Q65" s="29">
        <f>Q65+R64</f>
        <v/>
      </c>
      <c r="R65" s="29">
        <f>R65+S64</f>
        <v/>
      </c>
      <c r="S65" s="29">
        <f>S65+T64</f>
        <v/>
      </c>
      <c r="T65" s="29">
        <f>T65+U64</f>
        <v/>
      </c>
      <c r="U65" s="29">
        <f>U65+V64</f>
        <v/>
      </c>
    </row>
    <row r="66">
      <c r="A66" s="28" t="inlineStr">
        <is>
          <t>Net Book Value</t>
        </is>
      </c>
      <c r="B66" s="31">
        <f>IF(INPUT!C10="",0,MAX(INPUT!D10,INPUT!C10-C65))</f>
        <v/>
      </c>
      <c r="C66" s="31">
        <f>IF(INPUT!C10="",0,MAX(INPUT!D10,INPUT!C10-D65))</f>
        <v/>
      </c>
      <c r="D66" s="31">
        <f>IF(INPUT!C10="",0,MAX(INPUT!D10,INPUT!C10-E65))</f>
        <v/>
      </c>
      <c r="E66" s="31">
        <f>IF(INPUT!C10="",0,MAX(INPUT!D10,INPUT!C10-F65))</f>
        <v/>
      </c>
      <c r="F66" s="31">
        <f>IF(INPUT!C10="",0,MAX(INPUT!D10,INPUT!C10-G65))</f>
        <v/>
      </c>
      <c r="G66" s="31">
        <f>IF(INPUT!C10="",0,MAX(INPUT!D10,INPUT!C10-H65))</f>
        <v/>
      </c>
      <c r="H66" s="31">
        <f>IF(INPUT!C10="",0,MAX(INPUT!D10,INPUT!C10-I65))</f>
        <v/>
      </c>
      <c r="I66" s="31">
        <f>IF(INPUT!C10="",0,MAX(INPUT!D10,INPUT!C10-J65))</f>
        <v/>
      </c>
      <c r="J66" s="31">
        <f>IF(INPUT!C10="",0,MAX(INPUT!D10,INPUT!C10-K65))</f>
        <v/>
      </c>
      <c r="K66" s="31">
        <f>IF(INPUT!C10="",0,MAX(INPUT!D10,INPUT!C10-L65))</f>
        <v/>
      </c>
      <c r="L66" s="31">
        <f>IF(INPUT!C10="",0,MAX(INPUT!D10,INPUT!C10-M65))</f>
        <v/>
      </c>
      <c r="M66" s="31">
        <f>IF(INPUT!C10="",0,MAX(INPUT!D10,INPUT!C10-N65))</f>
        <v/>
      </c>
      <c r="N66" s="31">
        <f>IF(INPUT!C10="",0,MAX(INPUT!D10,INPUT!C10-O65))</f>
        <v/>
      </c>
      <c r="O66" s="31">
        <f>IF(INPUT!C10="",0,MAX(INPUT!D10,INPUT!C10-P65))</f>
        <v/>
      </c>
      <c r="P66" s="31">
        <f>IF(INPUT!C10="",0,MAX(INPUT!D10,INPUT!C10-Q65))</f>
        <v/>
      </c>
      <c r="Q66" s="31">
        <f>IF(INPUT!C10="",0,MAX(INPUT!D10,INPUT!C10-R65))</f>
        <v/>
      </c>
      <c r="R66" s="31">
        <f>IF(INPUT!C10="",0,MAX(INPUT!D10,INPUT!C10-S65))</f>
        <v/>
      </c>
      <c r="S66" s="31">
        <f>IF(INPUT!C10="",0,MAX(INPUT!D10,INPUT!C10-T65))</f>
        <v/>
      </c>
      <c r="T66" s="31">
        <f>IF(INPUT!C10="",0,MAX(INPUT!D10,INPUT!C10-U65))</f>
        <v/>
      </c>
      <c r="U66" s="31">
        <f>IF(INPUT!C10="",0,MAX(INPUT!D10,INPUT!C10-V65))</f>
        <v/>
      </c>
    </row>
    <row r="68" ht="28" customHeight="1">
      <c r="A68" s="26" t="inlineStr">
        <is>
          <t xml:space="preserve">  ASSET 9: =INPUT!B11</t>
        </is>
      </c>
      <c r="B68" s="27" t="n"/>
      <c r="C68" s="27" t="n"/>
      <c r="D68" s="27" t="n"/>
      <c r="E68" s="27" t="n"/>
      <c r="F68" s="27" t="n"/>
      <c r="G68" s="27" t="n"/>
      <c r="H68" s="27" t="n"/>
      <c r="I68" s="27" t="n"/>
      <c r="J68" s="27" t="n"/>
      <c r="K68" s="27" t="n"/>
      <c r="L68" s="27" t="n"/>
      <c r="M68" s="27" t="n"/>
      <c r="N68" s="27" t="n"/>
      <c r="O68" s="27" t="n"/>
      <c r="P68" s="27" t="n"/>
      <c r="Q68" s="27" t="n"/>
      <c r="R68" s="27" t="n"/>
      <c r="S68" s="27" t="n"/>
      <c r="T68" s="27" t="n"/>
      <c r="U68" s="27" t="n"/>
      <c r="V68" s="27" t="n"/>
    </row>
    <row r="69">
      <c r="A69" s="28" t="inlineStr">
        <is>
          <t>Depreciable Base</t>
        </is>
      </c>
      <c r="B69" s="29">
        <f>INPUT!C11-INPUT!D11</f>
        <v/>
      </c>
    </row>
    <row r="70">
      <c r="A70" s="28" t="inlineStr">
        <is>
          <t>SL Annual Rate</t>
        </is>
      </c>
      <c r="B70" s="30">
        <f>IF(INPUT!E11=0,0,1/INPUT!E11)</f>
        <v/>
      </c>
    </row>
    <row r="71">
      <c r="A71" s="28" t="inlineStr">
        <is>
          <t>DB Annual Rate</t>
        </is>
      </c>
      <c r="B71" s="30">
        <f>IF(INPUT!E11=0,0,CONFIG!B3/INPUT!E11)</f>
        <v/>
      </c>
    </row>
    <row r="72">
      <c r="A72" s="28" t="inlineStr">
        <is>
          <t>Annual Depreciation</t>
        </is>
      </c>
      <c r="B72" s="29">
        <f>IF(OR(INPUT!B11="",INPUT!C11="",1&gt;INPUT!E11),0,IF(INPUT!F11="Straight-Line",B69/INPUT!E11,MAX(0,MIN(B71*INPUT!C11,INPUT!C11-INPUT!D11))))</f>
        <v/>
      </c>
      <c r="C72" s="29">
        <f>IF(OR(INPUT!B11="",INPUT!C11="",2&gt;INPUT!E11),0,IF(INPUT!F11="Straight-Line",B69/INPUT!E11,MAX(0,MIN(B71*C74,C74-INPUT!D11))))</f>
        <v/>
      </c>
      <c r="D72" s="29">
        <f>IF(OR(INPUT!B11="",INPUT!C11="",3&gt;INPUT!E11),0,IF(INPUT!F11="Straight-Line",B69/INPUT!E11,MAX(0,MIN(B71*D74,D74-INPUT!D11))))</f>
        <v/>
      </c>
      <c r="E72" s="29">
        <f>IF(OR(INPUT!B11="",INPUT!C11="",4&gt;INPUT!E11),0,IF(INPUT!F11="Straight-Line",B69/INPUT!E11,MAX(0,MIN(B71*E74,E74-INPUT!D11))))</f>
        <v/>
      </c>
      <c r="F72" s="29">
        <f>IF(OR(INPUT!B11="",INPUT!C11="",5&gt;INPUT!E11),0,IF(INPUT!F11="Straight-Line",B69/INPUT!E11,MAX(0,MIN(B71*F74,F74-INPUT!D11))))</f>
        <v/>
      </c>
      <c r="G72" s="29">
        <f>IF(OR(INPUT!B11="",INPUT!C11="",6&gt;INPUT!E11),0,IF(INPUT!F11="Straight-Line",B69/INPUT!E11,MAX(0,MIN(B71*G74,G74-INPUT!D11))))</f>
        <v/>
      </c>
      <c r="H72" s="29">
        <f>IF(OR(INPUT!B11="",INPUT!C11="",7&gt;INPUT!E11),0,IF(INPUT!F11="Straight-Line",B69/INPUT!E11,MAX(0,MIN(B71*H74,H74-INPUT!D11))))</f>
        <v/>
      </c>
      <c r="I72" s="29">
        <f>IF(OR(INPUT!B11="",INPUT!C11="",8&gt;INPUT!E11),0,IF(INPUT!F11="Straight-Line",B69/INPUT!E11,MAX(0,MIN(B71*I74,I74-INPUT!D11))))</f>
        <v/>
      </c>
      <c r="J72" s="29">
        <f>IF(OR(INPUT!B11="",INPUT!C11="",9&gt;INPUT!E11),0,IF(INPUT!F11="Straight-Line",B69/INPUT!E11,MAX(0,MIN(B71*J74,J74-INPUT!D11))))</f>
        <v/>
      </c>
      <c r="K72" s="29">
        <f>IF(OR(INPUT!B11="",INPUT!C11="",10&gt;INPUT!E11),0,IF(INPUT!F11="Straight-Line",B69/INPUT!E11,MAX(0,MIN(B71*K74,K74-INPUT!D11))))</f>
        <v/>
      </c>
      <c r="L72" s="29">
        <f>IF(OR(INPUT!B11="",INPUT!C11="",11&gt;INPUT!E11),0,IF(INPUT!F11="Straight-Line",B69/INPUT!E11,MAX(0,MIN(B71*L74,L74-INPUT!D11))))</f>
        <v/>
      </c>
      <c r="M72" s="29">
        <f>IF(OR(INPUT!B11="",INPUT!C11="",12&gt;INPUT!E11),0,IF(INPUT!F11="Straight-Line",B69/INPUT!E11,MAX(0,MIN(B71*M74,M74-INPUT!D11))))</f>
        <v/>
      </c>
      <c r="N72" s="29">
        <f>IF(OR(INPUT!B11="",INPUT!C11="",13&gt;INPUT!E11),0,IF(INPUT!F11="Straight-Line",B69/INPUT!E11,MAX(0,MIN(B71*N74,N74-INPUT!D11))))</f>
        <v/>
      </c>
      <c r="O72" s="29">
        <f>IF(OR(INPUT!B11="",INPUT!C11="",14&gt;INPUT!E11),0,IF(INPUT!F11="Straight-Line",B69/INPUT!E11,MAX(0,MIN(B71*O74,O74-INPUT!D11))))</f>
        <v/>
      </c>
      <c r="P72" s="29">
        <f>IF(OR(INPUT!B11="",INPUT!C11="",15&gt;INPUT!E11),0,IF(INPUT!F11="Straight-Line",B69/INPUT!E11,MAX(0,MIN(B71*P74,P74-INPUT!D11))))</f>
        <v/>
      </c>
      <c r="Q72" s="29">
        <f>IF(OR(INPUT!B11="",INPUT!C11="",16&gt;INPUT!E11),0,IF(INPUT!F11="Straight-Line",B69/INPUT!E11,MAX(0,MIN(B71*Q74,Q74-INPUT!D11))))</f>
        <v/>
      </c>
      <c r="R72" s="29">
        <f>IF(OR(INPUT!B11="",INPUT!C11="",17&gt;INPUT!E11),0,IF(INPUT!F11="Straight-Line",B69/INPUT!E11,MAX(0,MIN(B71*R74,R74-INPUT!D11))))</f>
        <v/>
      </c>
      <c r="S72" s="29">
        <f>IF(OR(INPUT!B11="",INPUT!C11="",18&gt;INPUT!E11),0,IF(INPUT!F11="Straight-Line",B69/INPUT!E11,MAX(0,MIN(B71*S74,S74-INPUT!D11))))</f>
        <v/>
      </c>
      <c r="T72" s="29">
        <f>IF(OR(INPUT!B11="",INPUT!C11="",19&gt;INPUT!E11),0,IF(INPUT!F11="Straight-Line",B69/INPUT!E11,MAX(0,MIN(B71*T74,T74-INPUT!D11))))</f>
        <v/>
      </c>
      <c r="U72" s="29">
        <f>IF(OR(INPUT!B11="",INPUT!C11="",20&gt;INPUT!E11),0,IF(INPUT!F11="Straight-Line",B69/INPUT!E11,MAX(0,MIN(B71*U74,U74-INPUT!D11))))</f>
        <v/>
      </c>
    </row>
    <row r="73">
      <c r="A73" s="28" t="inlineStr">
        <is>
          <t>Accumulated Depreciation</t>
        </is>
      </c>
      <c r="B73" s="29">
        <f>B72</f>
        <v/>
      </c>
      <c r="C73" s="29">
        <f>C73+D72</f>
        <v/>
      </c>
      <c r="D73" s="29">
        <f>D73+E72</f>
        <v/>
      </c>
      <c r="E73" s="29">
        <f>E73+F72</f>
        <v/>
      </c>
      <c r="F73" s="29">
        <f>F73+G72</f>
        <v/>
      </c>
      <c r="G73" s="29">
        <f>G73+H72</f>
        <v/>
      </c>
      <c r="H73" s="29">
        <f>H73+I72</f>
        <v/>
      </c>
      <c r="I73" s="29">
        <f>I73+J72</f>
        <v/>
      </c>
      <c r="J73" s="29">
        <f>J73+K72</f>
        <v/>
      </c>
      <c r="K73" s="29">
        <f>K73+L72</f>
        <v/>
      </c>
      <c r="L73" s="29">
        <f>L73+M72</f>
        <v/>
      </c>
      <c r="M73" s="29">
        <f>M73+N72</f>
        <v/>
      </c>
      <c r="N73" s="29">
        <f>N73+O72</f>
        <v/>
      </c>
      <c r="O73" s="29">
        <f>O73+P72</f>
        <v/>
      </c>
      <c r="P73" s="29">
        <f>P73+Q72</f>
        <v/>
      </c>
      <c r="Q73" s="29">
        <f>Q73+R72</f>
        <v/>
      </c>
      <c r="R73" s="29">
        <f>R73+S72</f>
        <v/>
      </c>
      <c r="S73" s="29">
        <f>S73+T72</f>
        <v/>
      </c>
      <c r="T73" s="29">
        <f>T73+U72</f>
        <v/>
      </c>
      <c r="U73" s="29">
        <f>U73+V72</f>
        <v/>
      </c>
    </row>
    <row r="74">
      <c r="A74" s="28" t="inlineStr">
        <is>
          <t>Net Book Value</t>
        </is>
      </c>
      <c r="B74" s="31">
        <f>IF(INPUT!C11="",0,MAX(INPUT!D11,INPUT!C11-C73))</f>
        <v/>
      </c>
      <c r="C74" s="31">
        <f>IF(INPUT!C11="",0,MAX(INPUT!D11,INPUT!C11-D73))</f>
        <v/>
      </c>
      <c r="D74" s="31">
        <f>IF(INPUT!C11="",0,MAX(INPUT!D11,INPUT!C11-E73))</f>
        <v/>
      </c>
      <c r="E74" s="31">
        <f>IF(INPUT!C11="",0,MAX(INPUT!D11,INPUT!C11-F73))</f>
        <v/>
      </c>
      <c r="F74" s="31">
        <f>IF(INPUT!C11="",0,MAX(INPUT!D11,INPUT!C11-G73))</f>
        <v/>
      </c>
      <c r="G74" s="31">
        <f>IF(INPUT!C11="",0,MAX(INPUT!D11,INPUT!C11-H73))</f>
        <v/>
      </c>
      <c r="H74" s="31">
        <f>IF(INPUT!C11="",0,MAX(INPUT!D11,INPUT!C11-I73))</f>
        <v/>
      </c>
      <c r="I74" s="31">
        <f>IF(INPUT!C11="",0,MAX(INPUT!D11,INPUT!C11-J73))</f>
        <v/>
      </c>
      <c r="J74" s="31">
        <f>IF(INPUT!C11="",0,MAX(INPUT!D11,INPUT!C11-K73))</f>
        <v/>
      </c>
      <c r="K74" s="31">
        <f>IF(INPUT!C11="",0,MAX(INPUT!D11,INPUT!C11-L73))</f>
        <v/>
      </c>
      <c r="L74" s="31">
        <f>IF(INPUT!C11="",0,MAX(INPUT!D11,INPUT!C11-M73))</f>
        <v/>
      </c>
      <c r="M74" s="31">
        <f>IF(INPUT!C11="",0,MAX(INPUT!D11,INPUT!C11-N73))</f>
        <v/>
      </c>
      <c r="N74" s="31">
        <f>IF(INPUT!C11="",0,MAX(INPUT!D11,INPUT!C11-O73))</f>
        <v/>
      </c>
      <c r="O74" s="31">
        <f>IF(INPUT!C11="",0,MAX(INPUT!D11,INPUT!C11-P73))</f>
        <v/>
      </c>
      <c r="P74" s="31">
        <f>IF(INPUT!C11="",0,MAX(INPUT!D11,INPUT!C11-Q73))</f>
        <v/>
      </c>
      <c r="Q74" s="31">
        <f>IF(INPUT!C11="",0,MAX(INPUT!D11,INPUT!C11-R73))</f>
        <v/>
      </c>
      <c r="R74" s="31">
        <f>IF(INPUT!C11="",0,MAX(INPUT!D11,INPUT!C11-S73))</f>
        <v/>
      </c>
      <c r="S74" s="31">
        <f>IF(INPUT!C11="",0,MAX(INPUT!D11,INPUT!C11-T73))</f>
        <v/>
      </c>
      <c r="T74" s="31">
        <f>IF(INPUT!C11="",0,MAX(INPUT!D11,INPUT!C11-U73))</f>
        <v/>
      </c>
      <c r="U74" s="31">
        <f>IF(INPUT!C11="",0,MAX(INPUT!D11,INPUT!C11-V73))</f>
        <v/>
      </c>
    </row>
    <row r="76" ht="28" customHeight="1">
      <c r="A76" s="26" t="inlineStr">
        <is>
          <t xml:space="preserve">  ASSET 10: =INPUT!B12</t>
        </is>
      </c>
      <c r="B76" s="27" t="n"/>
      <c r="C76" s="27" t="n"/>
      <c r="D76" s="27" t="n"/>
      <c r="E76" s="27" t="n"/>
      <c r="F76" s="27" t="n"/>
      <c r="G76" s="27" t="n"/>
      <c r="H76" s="27" t="n"/>
      <c r="I76" s="27" t="n"/>
      <c r="J76" s="27" t="n"/>
      <c r="K76" s="27" t="n"/>
      <c r="L76" s="27" t="n"/>
      <c r="M76" s="27" t="n"/>
      <c r="N76" s="27" t="n"/>
      <c r="O76" s="27" t="n"/>
      <c r="P76" s="27" t="n"/>
      <c r="Q76" s="27" t="n"/>
      <c r="R76" s="27" t="n"/>
      <c r="S76" s="27" t="n"/>
      <c r="T76" s="27" t="n"/>
      <c r="U76" s="27" t="n"/>
      <c r="V76" s="27" t="n"/>
    </row>
    <row r="77">
      <c r="A77" s="28" t="inlineStr">
        <is>
          <t>Depreciable Base</t>
        </is>
      </c>
      <c r="B77" s="29">
        <f>INPUT!C12-INPUT!D12</f>
        <v/>
      </c>
    </row>
    <row r="78">
      <c r="A78" s="28" t="inlineStr">
        <is>
          <t>SL Annual Rate</t>
        </is>
      </c>
      <c r="B78" s="30">
        <f>IF(INPUT!E12=0,0,1/INPUT!E12)</f>
        <v/>
      </c>
    </row>
    <row r="79">
      <c r="A79" s="28" t="inlineStr">
        <is>
          <t>DB Annual Rate</t>
        </is>
      </c>
      <c r="B79" s="30">
        <f>IF(INPUT!E12=0,0,CONFIG!B3/INPUT!E12)</f>
        <v/>
      </c>
    </row>
    <row r="80">
      <c r="A80" s="28" t="inlineStr">
        <is>
          <t>Annual Depreciation</t>
        </is>
      </c>
      <c r="B80" s="29">
        <f>IF(OR(INPUT!B12="",INPUT!C12="",1&gt;INPUT!E12),0,IF(INPUT!F12="Straight-Line",B77/INPUT!E12,MAX(0,MIN(B79*INPUT!C12,INPUT!C12-INPUT!D12))))</f>
        <v/>
      </c>
      <c r="C80" s="29">
        <f>IF(OR(INPUT!B12="",INPUT!C12="",2&gt;INPUT!E12),0,IF(INPUT!F12="Straight-Line",B77/INPUT!E12,MAX(0,MIN(B79*C82,C82-INPUT!D12))))</f>
        <v/>
      </c>
      <c r="D80" s="29">
        <f>IF(OR(INPUT!B12="",INPUT!C12="",3&gt;INPUT!E12),0,IF(INPUT!F12="Straight-Line",B77/INPUT!E12,MAX(0,MIN(B79*D82,D82-INPUT!D12))))</f>
        <v/>
      </c>
      <c r="E80" s="29">
        <f>IF(OR(INPUT!B12="",INPUT!C12="",4&gt;INPUT!E12),0,IF(INPUT!F12="Straight-Line",B77/INPUT!E12,MAX(0,MIN(B79*E82,E82-INPUT!D12))))</f>
        <v/>
      </c>
      <c r="F80" s="29">
        <f>IF(OR(INPUT!B12="",INPUT!C12="",5&gt;INPUT!E12),0,IF(INPUT!F12="Straight-Line",B77/INPUT!E12,MAX(0,MIN(B79*F82,F82-INPUT!D12))))</f>
        <v/>
      </c>
      <c r="G80" s="29">
        <f>IF(OR(INPUT!B12="",INPUT!C12="",6&gt;INPUT!E12),0,IF(INPUT!F12="Straight-Line",B77/INPUT!E12,MAX(0,MIN(B79*G82,G82-INPUT!D12))))</f>
        <v/>
      </c>
      <c r="H80" s="29">
        <f>IF(OR(INPUT!B12="",INPUT!C12="",7&gt;INPUT!E12),0,IF(INPUT!F12="Straight-Line",B77/INPUT!E12,MAX(0,MIN(B79*H82,H82-INPUT!D12))))</f>
        <v/>
      </c>
      <c r="I80" s="29">
        <f>IF(OR(INPUT!B12="",INPUT!C12="",8&gt;INPUT!E12),0,IF(INPUT!F12="Straight-Line",B77/INPUT!E12,MAX(0,MIN(B79*I82,I82-INPUT!D12))))</f>
        <v/>
      </c>
      <c r="J80" s="29">
        <f>IF(OR(INPUT!B12="",INPUT!C12="",9&gt;INPUT!E12),0,IF(INPUT!F12="Straight-Line",B77/INPUT!E12,MAX(0,MIN(B79*J82,J82-INPUT!D12))))</f>
        <v/>
      </c>
      <c r="K80" s="29">
        <f>IF(OR(INPUT!B12="",INPUT!C12="",10&gt;INPUT!E12),0,IF(INPUT!F12="Straight-Line",B77/INPUT!E12,MAX(0,MIN(B79*K82,K82-INPUT!D12))))</f>
        <v/>
      </c>
      <c r="L80" s="29">
        <f>IF(OR(INPUT!B12="",INPUT!C12="",11&gt;INPUT!E12),0,IF(INPUT!F12="Straight-Line",B77/INPUT!E12,MAX(0,MIN(B79*L82,L82-INPUT!D12))))</f>
        <v/>
      </c>
      <c r="M80" s="29">
        <f>IF(OR(INPUT!B12="",INPUT!C12="",12&gt;INPUT!E12),0,IF(INPUT!F12="Straight-Line",B77/INPUT!E12,MAX(0,MIN(B79*M82,M82-INPUT!D12))))</f>
        <v/>
      </c>
      <c r="N80" s="29">
        <f>IF(OR(INPUT!B12="",INPUT!C12="",13&gt;INPUT!E12),0,IF(INPUT!F12="Straight-Line",B77/INPUT!E12,MAX(0,MIN(B79*N82,N82-INPUT!D12))))</f>
        <v/>
      </c>
      <c r="O80" s="29">
        <f>IF(OR(INPUT!B12="",INPUT!C12="",14&gt;INPUT!E12),0,IF(INPUT!F12="Straight-Line",B77/INPUT!E12,MAX(0,MIN(B79*O82,O82-INPUT!D12))))</f>
        <v/>
      </c>
      <c r="P80" s="29">
        <f>IF(OR(INPUT!B12="",INPUT!C12="",15&gt;INPUT!E12),0,IF(INPUT!F12="Straight-Line",B77/INPUT!E12,MAX(0,MIN(B79*P82,P82-INPUT!D12))))</f>
        <v/>
      </c>
      <c r="Q80" s="29">
        <f>IF(OR(INPUT!B12="",INPUT!C12="",16&gt;INPUT!E12),0,IF(INPUT!F12="Straight-Line",B77/INPUT!E12,MAX(0,MIN(B79*Q82,Q82-INPUT!D12))))</f>
        <v/>
      </c>
      <c r="R80" s="29">
        <f>IF(OR(INPUT!B12="",INPUT!C12="",17&gt;INPUT!E12),0,IF(INPUT!F12="Straight-Line",B77/INPUT!E12,MAX(0,MIN(B79*R82,R82-INPUT!D12))))</f>
        <v/>
      </c>
      <c r="S80" s="29">
        <f>IF(OR(INPUT!B12="",INPUT!C12="",18&gt;INPUT!E12),0,IF(INPUT!F12="Straight-Line",B77/INPUT!E12,MAX(0,MIN(B79*S82,S82-INPUT!D12))))</f>
        <v/>
      </c>
      <c r="T80" s="29">
        <f>IF(OR(INPUT!B12="",INPUT!C12="",19&gt;INPUT!E12),0,IF(INPUT!F12="Straight-Line",B77/INPUT!E12,MAX(0,MIN(B79*T82,T82-INPUT!D12))))</f>
        <v/>
      </c>
      <c r="U80" s="29">
        <f>IF(OR(INPUT!B12="",INPUT!C12="",20&gt;INPUT!E12),0,IF(INPUT!F12="Straight-Line",B77/INPUT!E12,MAX(0,MIN(B79*U82,U82-INPUT!D12))))</f>
        <v/>
      </c>
    </row>
    <row r="81">
      <c r="A81" s="28" t="inlineStr">
        <is>
          <t>Accumulated Depreciation</t>
        </is>
      </c>
      <c r="B81" s="29">
        <f>B80</f>
        <v/>
      </c>
      <c r="C81" s="29">
        <f>C81+D80</f>
        <v/>
      </c>
      <c r="D81" s="29">
        <f>D81+E80</f>
        <v/>
      </c>
      <c r="E81" s="29">
        <f>E81+F80</f>
        <v/>
      </c>
      <c r="F81" s="29">
        <f>F81+G80</f>
        <v/>
      </c>
      <c r="G81" s="29">
        <f>G81+H80</f>
        <v/>
      </c>
      <c r="H81" s="29">
        <f>H81+I80</f>
        <v/>
      </c>
      <c r="I81" s="29">
        <f>I81+J80</f>
        <v/>
      </c>
      <c r="J81" s="29">
        <f>J81+K80</f>
        <v/>
      </c>
      <c r="K81" s="29">
        <f>K81+L80</f>
        <v/>
      </c>
      <c r="L81" s="29">
        <f>L81+M80</f>
        <v/>
      </c>
      <c r="M81" s="29">
        <f>M81+N80</f>
        <v/>
      </c>
      <c r="N81" s="29">
        <f>N81+O80</f>
        <v/>
      </c>
      <c r="O81" s="29">
        <f>O81+P80</f>
        <v/>
      </c>
      <c r="P81" s="29">
        <f>P81+Q80</f>
        <v/>
      </c>
      <c r="Q81" s="29">
        <f>Q81+R80</f>
        <v/>
      </c>
      <c r="R81" s="29">
        <f>R81+S80</f>
        <v/>
      </c>
      <c r="S81" s="29">
        <f>S81+T80</f>
        <v/>
      </c>
      <c r="T81" s="29">
        <f>T81+U80</f>
        <v/>
      </c>
      <c r="U81" s="29">
        <f>U81+V80</f>
        <v/>
      </c>
    </row>
    <row r="82">
      <c r="A82" s="28" t="inlineStr">
        <is>
          <t>Net Book Value</t>
        </is>
      </c>
      <c r="B82" s="31">
        <f>IF(INPUT!C12="",0,MAX(INPUT!D12,INPUT!C12-C81))</f>
        <v/>
      </c>
      <c r="C82" s="31">
        <f>IF(INPUT!C12="",0,MAX(INPUT!D12,INPUT!C12-D81))</f>
        <v/>
      </c>
      <c r="D82" s="31">
        <f>IF(INPUT!C12="",0,MAX(INPUT!D12,INPUT!C12-E81))</f>
        <v/>
      </c>
      <c r="E82" s="31">
        <f>IF(INPUT!C12="",0,MAX(INPUT!D12,INPUT!C12-F81))</f>
        <v/>
      </c>
      <c r="F82" s="31">
        <f>IF(INPUT!C12="",0,MAX(INPUT!D12,INPUT!C12-G81))</f>
        <v/>
      </c>
      <c r="G82" s="31">
        <f>IF(INPUT!C12="",0,MAX(INPUT!D12,INPUT!C12-H81))</f>
        <v/>
      </c>
      <c r="H82" s="31">
        <f>IF(INPUT!C12="",0,MAX(INPUT!D12,INPUT!C12-I81))</f>
        <v/>
      </c>
      <c r="I82" s="31">
        <f>IF(INPUT!C12="",0,MAX(INPUT!D12,INPUT!C12-J81))</f>
        <v/>
      </c>
      <c r="J82" s="31">
        <f>IF(INPUT!C12="",0,MAX(INPUT!D12,INPUT!C12-K81))</f>
        <v/>
      </c>
      <c r="K82" s="31">
        <f>IF(INPUT!C12="",0,MAX(INPUT!D12,INPUT!C12-L81))</f>
        <v/>
      </c>
      <c r="L82" s="31">
        <f>IF(INPUT!C12="",0,MAX(INPUT!D12,INPUT!C12-M81))</f>
        <v/>
      </c>
      <c r="M82" s="31">
        <f>IF(INPUT!C12="",0,MAX(INPUT!D12,INPUT!C12-N81))</f>
        <v/>
      </c>
      <c r="N82" s="31">
        <f>IF(INPUT!C12="",0,MAX(INPUT!D12,INPUT!C12-O81))</f>
        <v/>
      </c>
      <c r="O82" s="31">
        <f>IF(INPUT!C12="",0,MAX(INPUT!D12,INPUT!C12-P81))</f>
        <v/>
      </c>
      <c r="P82" s="31">
        <f>IF(INPUT!C12="",0,MAX(INPUT!D12,INPUT!C12-Q81))</f>
        <v/>
      </c>
      <c r="Q82" s="31">
        <f>IF(INPUT!C12="",0,MAX(INPUT!D12,INPUT!C12-R81))</f>
        <v/>
      </c>
      <c r="R82" s="31">
        <f>IF(INPUT!C12="",0,MAX(INPUT!D12,INPUT!C12-S81))</f>
        <v/>
      </c>
      <c r="S82" s="31">
        <f>IF(INPUT!C12="",0,MAX(INPUT!D12,INPUT!C12-T81))</f>
        <v/>
      </c>
      <c r="T82" s="31">
        <f>IF(INPUT!C12="",0,MAX(INPUT!D12,INPUT!C12-U81))</f>
        <v/>
      </c>
      <c r="U82" s="31">
        <f>IF(INPUT!C12="",0,MAX(INPUT!D12,INPUT!C12-V81))</f>
        <v/>
      </c>
    </row>
    <row r="84" ht="28" customHeight="1">
      <c r="A84" s="32" t="inlineStr">
        <is>
          <t xml:space="preserve">  FLEET DEPRECIATION SUMMARY</t>
        </is>
      </c>
      <c r="B84" s="33" t="n"/>
      <c r="C84" s="33" t="n"/>
      <c r="D84" s="33" t="n"/>
      <c r="E84" s="33" t="n"/>
      <c r="F84" s="33" t="n"/>
      <c r="G84" s="33" t="n"/>
      <c r="H84" s="33" t="n"/>
      <c r="I84" s="33" t="n"/>
      <c r="J84" s="33" t="n"/>
      <c r="K84" s="33" t="n"/>
      <c r="L84" s="33" t="n"/>
      <c r="M84" s="33" t="n"/>
      <c r="N84" s="33" t="n"/>
      <c r="O84" s="33" t="n"/>
      <c r="P84" s="33" t="n"/>
      <c r="Q84" s="33" t="n"/>
      <c r="R84" s="33" t="n"/>
      <c r="S84" s="33" t="n"/>
      <c r="T84" s="33" t="n"/>
      <c r="U84" s="33" t="n"/>
      <c r="V84" s="33" t="n"/>
    </row>
    <row r="85">
      <c r="A85" s="28" t="inlineStr">
        <is>
          <t>Total Annual Depreciation</t>
        </is>
      </c>
      <c r="B85" s="31">
        <f>C8+C16+C24+C32+C40+C48+C56+C64+C72+C80</f>
        <v/>
      </c>
      <c r="C85" s="31">
        <f>D8+D16+D24+D32+D40+D48+D56+D64+D72+D80</f>
        <v/>
      </c>
      <c r="D85" s="31">
        <f>E8+E16+E24+E32+E40+E48+E56+E64+E72+E80</f>
        <v/>
      </c>
      <c r="E85" s="31">
        <f>F8+F16+F24+F32+F40+F48+F56+F64+F72+F80</f>
        <v/>
      </c>
      <c r="F85" s="31">
        <f>G8+G16+G24+G32+G40+G48+G56+G64+G72+G80</f>
        <v/>
      </c>
      <c r="G85" s="31">
        <f>H8+H16+H24+H32+H40+H48+H56+H64+H72+H80</f>
        <v/>
      </c>
      <c r="H85" s="31">
        <f>I8+I16+I24+I32+I40+I48+I56+I64+I72+I80</f>
        <v/>
      </c>
      <c r="I85" s="31">
        <f>J8+J16+J24+J32+J40+J48+J56+J64+J72+J80</f>
        <v/>
      </c>
      <c r="J85" s="31">
        <f>K8+K16+K24+K32+K40+K48+K56+K64+K72+K80</f>
        <v/>
      </c>
      <c r="K85" s="31">
        <f>L8+L16+L24+L32+L40+L48+L56+L64+L72+L80</f>
        <v/>
      </c>
      <c r="L85" s="31">
        <f>M8+M16+M24+M32+M40+M48+M56+M64+M72+M80</f>
        <v/>
      </c>
      <c r="M85" s="31">
        <f>N8+N16+N24+N32+N40+N48+N56+N64+N72+N80</f>
        <v/>
      </c>
      <c r="N85" s="31">
        <f>O8+O16+O24+O32+O40+O48+O56+O64+O72+O80</f>
        <v/>
      </c>
      <c r="O85" s="31">
        <f>P8+P16+P24+P32+P40+P48+P56+P64+P72+P80</f>
        <v/>
      </c>
      <c r="P85" s="31">
        <f>Q8+Q16+Q24+Q32+Q40+Q48+Q56+Q64+Q72+Q80</f>
        <v/>
      </c>
      <c r="Q85" s="31">
        <f>R8+R16+R24+R32+R40+R48+R56+R64+R72+R80</f>
        <v/>
      </c>
      <c r="R85" s="31">
        <f>S8+S16+S24+S32+S40+S48+S56+S64+S72+S80</f>
        <v/>
      </c>
      <c r="S85" s="31">
        <f>T8+T16+T24+T32+T40+T48+T56+T64+T72+T80</f>
        <v/>
      </c>
      <c r="T85" s="31">
        <f>U8+U16+U24+U32+U40+U48+U56+U64+U72+U80</f>
        <v/>
      </c>
      <c r="U85" s="31">
        <f>V8+V16+V24+V32+V40+V48+V56+V64+V72+V80</f>
        <v/>
      </c>
    </row>
    <row r="86">
      <c r="A86" s="28" t="inlineStr">
        <is>
          <t>Total Net Book Value</t>
        </is>
      </c>
      <c r="B86" s="31">
        <f>C10+C18+C26+C34+C42+C50+C58+C66+C74+C82</f>
        <v/>
      </c>
      <c r="C86" s="31">
        <f>D10+D18+D26+D34+D42+D50+D58+D66+D74+D82</f>
        <v/>
      </c>
      <c r="D86" s="31">
        <f>E10+E18+E26+E34+E42+E50+E58+E66+E74+E82</f>
        <v/>
      </c>
      <c r="E86" s="31">
        <f>F10+F18+F26+F34+F42+F50+F58+F66+F74+F82</f>
        <v/>
      </c>
      <c r="F86" s="31">
        <f>G10+G18+G26+G34+G42+G50+G58+G66+G74+G82</f>
        <v/>
      </c>
      <c r="G86" s="31">
        <f>H10+H18+H26+H34+H42+H50+H58+H66+H74+H82</f>
        <v/>
      </c>
      <c r="H86" s="31">
        <f>I10+I18+I26+I34+I42+I50+I58+I66+I74+I82</f>
        <v/>
      </c>
      <c r="I86" s="31">
        <f>J10+J18+J26+J34+J42+J50+J58+J66+J74+J82</f>
        <v/>
      </c>
      <c r="J86" s="31">
        <f>K10+K18+K26+K34+K42+K50+K58+K66+K74+K82</f>
        <v/>
      </c>
      <c r="K86" s="31">
        <f>L10+L18+L26+L34+L42+L50+L58+L66+L74+L82</f>
        <v/>
      </c>
      <c r="L86" s="31">
        <f>M10+M18+M26+M34+M42+M50+M58+M66+M74+M82</f>
        <v/>
      </c>
      <c r="M86" s="31">
        <f>N10+N18+N26+N34+N42+N50+N58+N66+N74+N82</f>
        <v/>
      </c>
      <c r="N86" s="31">
        <f>O10+O18+O26+O34+O42+O50+O58+O66+O74+O82</f>
        <v/>
      </c>
      <c r="O86" s="31">
        <f>P10+P18+P26+P34+P42+P50+P58+P66+P74+P82</f>
        <v/>
      </c>
      <c r="P86" s="31">
        <f>Q10+Q18+Q26+Q34+Q42+Q50+Q58+Q66+Q74+Q82</f>
        <v/>
      </c>
      <c r="Q86" s="31">
        <f>R10+R18+R26+R34+R42+R50+R58+R66+R74+R82</f>
        <v/>
      </c>
      <c r="R86" s="31">
        <f>S10+S18+S26+S34+S42+S50+S58+S66+S74+S82</f>
        <v/>
      </c>
      <c r="S86" s="31">
        <f>T10+T18+T26+T34+T42+T50+T58+T66+T74+T82</f>
        <v/>
      </c>
      <c r="T86" s="31">
        <f>U10+U18+U26+U34+U42+U50+U58+U66+U74+U82</f>
        <v/>
      </c>
      <c r="U86" s="31">
        <f>V10+V18+V26+V34+V42+V50+V58+V66+V74+V82</f>
        <v/>
      </c>
    </row>
    <row r="88" ht="28" customHeight="1">
      <c r="A88" s="32" t="inlineStr">
        <is>
          <t xml:space="preserve">  SUMMARY METRICS</t>
        </is>
      </c>
      <c r="B88" s="33" t="n"/>
      <c r="C88" s="33" t="n"/>
      <c r="D88" s="33" t="n"/>
    </row>
    <row r="89" ht="28" customHeight="1">
      <c r="A89" s="28" t="inlineStr">
        <is>
          <t>Total Asset Cost</t>
        </is>
      </c>
      <c r="B89" s="31">
        <f>SUM(INPUT!C3:C12)</f>
        <v/>
      </c>
    </row>
    <row r="90" ht="28" customHeight="1">
      <c r="A90" s="28" t="inlineStr">
        <is>
          <t>Total Salvage Value</t>
        </is>
      </c>
      <c r="B90" s="31">
        <f>SUM(INPUT!D3:D12)</f>
        <v/>
      </c>
    </row>
    <row r="91" ht="28" customHeight="1">
      <c r="A91" s="28" t="inlineStr">
        <is>
          <t>Total Depreciable Base</t>
        </is>
      </c>
      <c r="B91" s="31">
        <f>B89-B90</f>
        <v/>
      </c>
    </row>
    <row r="92" ht="28" customHeight="1">
      <c r="A92" s="28" t="inlineStr">
        <is>
          <t>Year 1 Total Depreciation</t>
        </is>
      </c>
      <c r="B92" s="31">
        <f>B85</f>
        <v/>
      </c>
    </row>
    <row r="93" ht="28" customHeight="1">
      <c r="A93" s="28" t="inlineStr">
        <is>
          <t>Current Total Book Value (Yr 1)</t>
        </is>
      </c>
      <c r="B93" s="31">
        <f>B86</f>
        <v/>
      </c>
    </row>
    <row r="94" ht="28" customHeight="1">
      <c r="A94" s="28" t="inlineStr">
        <is>
          <t>Number of Active Assets</t>
        </is>
      </c>
      <c r="B94" s="34">
        <f>COUNTA(INPUT!B3:B12)</f>
        <v/>
      </c>
    </row>
    <row r="95" ht="28" customHeight="1">
      <c r="A95" s="28" t="inlineStr">
        <is>
          <t>Avg Useful Life</t>
        </is>
      </c>
      <c r="B95" s="35">
        <f>IF(B94=0,0,AVERAGE(INPUT!E3:E12))</f>
        <v/>
      </c>
    </row>
    <row r="96" ht="28" customHeight="1">
      <c r="A96" s="28" t="inlineStr">
        <is>
          <t>Depreciation-to-Cost Ratio (Yr 1)</t>
        </is>
      </c>
      <c r="B96" s="36">
        <f>IF(B89=0,0,B92/B89)</f>
        <v/>
      </c>
    </row>
  </sheetData>
  <mergeCells count="13">
    <mergeCell ref="A52:V52"/>
    <mergeCell ref="A28:V28"/>
    <mergeCell ref="A60:V60"/>
    <mergeCell ref="A76:V76"/>
    <mergeCell ref="A36:V36"/>
    <mergeCell ref="A68:V68"/>
    <mergeCell ref="A44:V44"/>
    <mergeCell ref="A88:D88"/>
    <mergeCell ref="A1:V1"/>
    <mergeCell ref="A84:V84"/>
    <mergeCell ref="A12:V12"/>
    <mergeCell ref="A4:V4"/>
    <mergeCell ref="A20:V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2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7" t="inlineStr">
        <is>
          <t>DEPRECIATION SCHEDULE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6" t="inlineStr">
        <is>
          <t xml:space="preserve">  FLEET SUMMARY</t>
        </is>
      </c>
      <c r="B4" s="27" t="n"/>
      <c r="C4" s="27" t="n"/>
      <c r="D4" s="27" t="n"/>
      <c r="E4" s="27" t="n"/>
    </row>
    <row r="5" ht="32" customHeight="1">
      <c r="A5" s="38" t="inlineStr">
        <is>
          <t>Total Asset Cost</t>
        </is>
      </c>
      <c r="B5" s="39">
        <f>LOGIC!B89</f>
        <v/>
      </c>
    </row>
    <row r="6" ht="32" customHeight="1">
      <c r="A6" s="38" t="inlineStr">
        <is>
          <t>Total Salvage Value</t>
        </is>
      </c>
      <c r="B6" s="39">
        <f>LOGIC!B90</f>
        <v/>
      </c>
    </row>
    <row r="7" ht="32" customHeight="1">
      <c r="A7" s="38" t="inlineStr">
        <is>
          <t>Total Depreciable Base</t>
        </is>
      </c>
      <c r="B7" s="39">
        <f>LOGIC!B91</f>
        <v/>
      </c>
    </row>
    <row r="8" ht="32" customHeight="1">
      <c r="A8" s="38" t="inlineStr">
        <is>
          <t>Active Assets</t>
        </is>
      </c>
      <c r="B8" s="40">
        <f>LOGIC!B94</f>
        <v/>
      </c>
    </row>
    <row r="9" ht="32" customHeight="1">
      <c r="A9" s="38" t="inlineStr">
        <is>
          <t>Avg Useful Life (years)</t>
        </is>
      </c>
      <c r="B9" s="41">
        <f>LOGIC!B95</f>
        <v/>
      </c>
    </row>
    <row r="11" ht="28" customHeight="1">
      <c r="A11" s="42" t="inlineStr">
        <is>
          <t xml:space="preserve">  YEAR 1 SUMMARY</t>
        </is>
      </c>
      <c r="B11" s="43" t="n"/>
      <c r="C11" s="43" t="n"/>
      <c r="D11" s="43" t="n"/>
      <c r="E11" s="43" t="n"/>
    </row>
    <row r="12" ht="32" customHeight="1">
      <c r="A12" s="38" t="inlineStr">
        <is>
          <t>Year 1 Depreciation</t>
        </is>
      </c>
      <c r="B12" s="39">
        <f>LOGIC!B92</f>
        <v/>
      </c>
    </row>
    <row r="13" ht="32" customHeight="1">
      <c r="A13" s="38" t="inlineStr">
        <is>
          <t>Book Value after Year 1</t>
        </is>
      </c>
      <c r="B13" s="39">
        <f>LOGIC!B93</f>
        <v/>
      </c>
    </row>
    <row r="14" ht="32" customHeight="1">
      <c r="A14" s="38" t="inlineStr">
        <is>
          <t>Depreciation/Cost Ratio</t>
        </is>
      </c>
      <c r="B14" s="44">
        <f>LOGIC!B96</f>
        <v/>
      </c>
    </row>
    <row r="16" ht="28" customHeight="1">
      <c r="A16" s="15" t="inlineStr">
        <is>
          <t xml:space="preserve">  ASSET DETAIL (YEAR 1)</t>
        </is>
      </c>
      <c r="B16" s="16" t="n"/>
      <c r="C16" s="16" t="n"/>
      <c r="D16" s="16" t="n"/>
      <c r="E16" s="16" t="n"/>
    </row>
    <row r="17" ht="32" customHeight="1">
      <c r="A17" s="17" t="inlineStr">
        <is>
          <t>Asset</t>
        </is>
      </c>
      <c r="B17" s="17" t="inlineStr">
        <is>
          <t>Cost</t>
        </is>
      </c>
      <c r="C17" s="17" t="inlineStr">
        <is>
          <t>Yr 1 Depreciation</t>
        </is>
      </c>
      <c r="D17" s="17" t="inlineStr">
        <is>
          <t>Book Value</t>
        </is>
      </c>
      <c r="E17" s="17" t="inlineStr">
        <is>
          <t>Method</t>
        </is>
      </c>
    </row>
    <row r="18">
      <c r="A18" s="45">
        <f>INPUT!B3</f>
        <v/>
      </c>
      <c r="B18" s="46">
        <f>INPUT!C3</f>
        <v/>
      </c>
      <c r="C18" s="46">
        <f>LOGIC!B8</f>
        <v/>
      </c>
      <c r="D18" s="47">
        <f>LOGIC!B10</f>
        <v/>
      </c>
      <c r="E18" s="18">
        <f>INPUT!F3</f>
        <v/>
      </c>
    </row>
    <row r="19">
      <c r="A19" s="45">
        <f>INPUT!B4</f>
        <v/>
      </c>
      <c r="B19" s="46">
        <f>INPUT!C4</f>
        <v/>
      </c>
      <c r="C19" s="46">
        <f>LOGIC!B16</f>
        <v/>
      </c>
      <c r="D19" s="47">
        <f>LOGIC!B18</f>
        <v/>
      </c>
      <c r="E19" s="18">
        <f>INPUT!F4</f>
        <v/>
      </c>
    </row>
    <row r="20">
      <c r="A20" s="45">
        <f>INPUT!B5</f>
        <v/>
      </c>
      <c r="B20" s="46">
        <f>INPUT!C5</f>
        <v/>
      </c>
      <c r="C20" s="46">
        <f>LOGIC!B24</f>
        <v/>
      </c>
      <c r="D20" s="47">
        <f>LOGIC!B26</f>
        <v/>
      </c>
      <c r="E20" s="18">
        <f>INPUT!F5</f>
        <v/>
      </c>
    </row>
    <row r="21">
      <c r="A21" s="45">
        <f>INPUT!B6</f>
        <v/>
      </c>
      <c r="B21" s="46">
        <f>INPUT!C6</f>
        <v/>
      </c>
      <c r="C21" s="46">
        <f>LOGIC!B32</f>
        <v/>
      </c>
      <c r="D21" s="47">
        <f>LOGIC!B34</f>
        <v/>
      </c>
      <c r="E21" s="18">
        <f>INPUT!F6</f>
        <v/>
      </c>
    </row>
    <row r="22">
      <c r="A22" s="45">
        <f>INPUT!B7</f>
        <v/>
      </c>
      <c r="B22" s="46">
        <f>INPUT!C7</f>
        <v/>
      </c>
      <c r="C22" s="46">
        <f>LOGIC!B40</f>
        <v/>
      </c>
      <c r="D22" s="47">
        <f>LOGIC!B42</f>
        <v/>
      </c>
      <c r="E22" s="18">
        <f>INPUT!F7</f>
        <v/>
      </c>
    </row>
    <row r="23">
      <c r="A23" s="45">
        <f>INPUT!B8</f>
        <v/>
      </c>
      <c r="B23" s="46">
        <f>INPUT!C8</f>
        <v/>
      </c>
      <c r="C23" s="46">
        <f>LOGIC!B48</f>
        <v/>
      </c>
      <c r="D23" s="47">
        <f>LOGIC!B50</f>
        <v/>
      </c>
      <c r="E23" s="18">
        <f>INPUT!F8</f>
        <v/>
      </c>
    </row>
    <row r="24">
      <c r="A24" s="45">
        <f>INPUT!B9</f>
        <v/>
      </c>
      <c r="B24" s="46">
        <f>INPUT!C9</f>
        <v/>
      </c>
      <c r="C24" s="46">
        <f>LOGIC!B56</f>
        <v/>
      </c>
      <c r="D24" s="47">
        <f>LOGIC!B58</f>
        <v/>
      </c>
      <c r="E24" s="18">
        <f>INPUT!F9</f>
        <v/>
      </c>
    </row>
    <row r="25">
      <c r="A25" s="45">
        <f>INPUT!B10</f>
        <v/>
      </c>
      <c r="B25" s="46">
        <f>INPUT!C10</f>
        <v/>
      </c>
      <c r="C25" s="46">
        <f>LOGIC!B64</f>
        <v/>
      </c>
      <c r="D25" s="47">
        <f>LOGIC!B66</f>
        <v/>
      </c>
      <c r="E25" s="18">
        <f>INPUT!F10</f>
        <v/>
      </c>
    </row>
    <row r="26">
      <c r="A26" s="45">
        <f>INPUT!B11</f>
        <v/>
      </c>
      <c r="B26" s="46">
        <f>INPUT!C11</f>
        <v/>
      </c>
      <c r="C26" s="46">
        <f>LOGIC!B72</f>
        <v/>
      </c>
      <c r="D26" s="47">
        <f>LOGIC!B74</f>
        <v/>
      </c>
      <c r="E26" s="18">
        <f>INPUT!F11</f>
        <v/>
      </c>
    </row>
    <row r="27">
      <c r="A27" s="45">
        <f>INPUT!B12</f>
        <v/>
      </c>
      <c r="B27" s="46">
        <f>INPUT!C12</f>
        <v/>
      </c>
      <c r="C27" s="46">
        <f>LOGIC!B80</f>
        <v/>
      </c>
      <c r="D27" s="47">
        <f>LOGIC!B82</f>
        <v/>
      </c>
      <c r="E27" s="18">
        <f>INPUT!F12</f>
        <v/>
      </c>
    </row>
    <row r="29" ht="28" customHeight="1">
      <c r="A29" s="32" t="inlineStr">
        <is>
          <t xml:space="preserve">  5-YEAR DEPRECIATION FORECAST</t>
        </is>
      </c>
      <c r="B29" s="33" t="n"/>
      <c r="C29" s="33" t="n"/>
      <c r="D29" s="33" t="n"/>
      <c r="E29" s="33" t="n"/>
    </row>
    <row r="30" ht="32" customHeight="1">
      <c r="A30" s="17" t="inlineStr">
        <is>
          <t>Year</t>
        </is>
      </c>
      <c r="B30" s="17" t="inlineStr">
        <is>
          <t>Total Depreciation</t>
        </is>
      </c>
      <c r="C30" s="17" t="inlineStr">
        <is>
          <t>Total Book Value</t>
        </is>
      </c>
      <c r="D30" s="17" t="inlineStr"/>
      <c r="E30" s="17" t="inlineStr"/>
    </row>
    <row r="31">
      <c r="A31" s="48" t="inlineStr">
        <is>
          <t>Year 1</t>
        </is>
      </c>
      <c r="B31" s="46">
        <f>LOGIC!C85</f>
        <v/>
      </c>
      <c r="C31" s="47">
        <f>LOGIC!C86</f>
        <v/>
      </c>
    </row>
    <row r="32">
      <c r="A32" s="48" t="inlineStr">
        <is>
          <t>Year 2</t>
        </is>
      </c>
      <c r="B32" s="46">
        <f>LOGIC!D85</f>
        <v/>
      </c>
      <c r="C32" s="47">
        <f>LOGIC!D86</f>
        <v/>
      </c>
    </row>
    <row r="33">
      <c r="A33" s="48" t="inlineStr">
        <is>
          <t>Year 3</t>
        </is>
      </c>
      <c r="B33" s="46">
        <f>LOGIC!E85</f>
        <v/>
      </c>
      <c r="C33" s="47">
        <f>LOGIC!E86</f>
        <v/>
      </c>
    </row>
    <row r="34">
      <c r="A34" s="48" t="inlineStr">
        <is>
          <t>Year 4</t>
        </is>
      </c>
      <c r="B34" s="46">
        <f>LOGIC!F85</f>
        <v/>
      </c>
      <c r="C34" s="47">
        <f>LOGIC!F86</f>
        <v/>
      </c>
    </row>
    <row r="35">
      <c r="A35" s="48" t="inlineStr">
        <is>
          <t>Year 5</t>
        </is>
      </c>
      <c r="B35" s="46">
        <f>LOGIC!G85</f>
        <v/>
      </c>
      <c r="C35" s="47">
        <f>LOGIC!G86</f>
        <v/>
      </c>
    </row>
    <row r="37" ht="24" customHeight="1">
      <c r="A37" s="49" t="inlineStr">
        <is>
          <t>RangeLead.com  |  Premium B2B Lead Data  |  Free Download — rangelead.com/free-tools</t>
        </is>
      </c>
    </row>
  </sheetData>
  <mergeCells count="7">
    <mergeCell ref="A29:E29"/>
    <mergeCell ref="A4:E4"/>
    <mergeCell ref="A2:E2"/>
    <mergeCell ref="A16:E16"/>
    <mergeCell ref="A11:E11"/>
    <mergeCell ref="A1:E1"/>
    <mergeCell ref="A37:E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2026-02-10T15:45:37Z</dcterms:created>
  <dcterms:modified xmlns:dcterms="http://purl.org/dc/terms/" xmlns:xsi="http://www.w3.org/2001/XMLSchema-instance" xsi:type="dcterms:W3CDTF">2026-02-10T15:45:37Z</dcterms:modified>
</cp:coreProperties>
</file>