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&quot;$&quot;#,##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2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5" fontId="7" fillId="10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7" fillId="10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10" fillId="10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164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165" fontId="7" fillId="7" borderId="1" applyAlignment="1" pivotButton="0" quotePrefix="0" xfId="0">
      <alignment horizontal="center" vertical="center"/>
    </xf>
    <xf numFmtId="165" fontId="10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BUDGET VS ACTUAL ANALYZER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Compare budgeted amounts against actual spending by category and month. Identify variances, track YTD performance, forecast full-year totals, and flag categories with traffic-light status indicators.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Budget amounts by category for each month (12 months)</t>
        </is>
      </c>
    </row>
    <row r="9" ht="22" customHeight="1">
      <c r="A9" s="6" t="inlineStr">
        <is>
          <t xml:space="preserve">  • Actual amounts by category for each month (12 months)</t>
        </is>
      </c>
    </row>
    <row r="10" ht="22" customHeight="1">
      <c r="A10" s="6" t="inlineStr">
        <is>
          <t xml:space="preserve">  • Current month indicator (for YTD calculations)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Variance ($ and %) by category and month</t>
        </is>
      </c>
    </row>
    <row r="14" ht="22" customHeight="1">
      <c r="A14" s="6" t="inlineStr">
        <is>
          <t xml:space="preserve">  • YTD budget vs actual totals</t>
        </is>
      </c>
    </row>
    <row r="15" ht="22" customHeight="1">
      <c r="A15" s="6" t="inlineStr">
        <is>
          <t xml:space="preserve">  • Full-year forecast based on actuals trend</t>
        </is>
      </c>
    </row>
    <row r="16" ht="22" customHeight="1">
      <c r="A16" s="6" t="inlineStr">
        <is>
          <t xml:space="preserve">  • Traffic-light status (Green/Yellow/Red)</t>
        </is>
      </c>
    </row>
    <row r="17" ht="22" customHeight="1">
      <c r="A17" s="6" t="inlineStr">
        <is>
          <t xml:space="preserve">  • Category-level and overall health indicators</t>
        </is>
      </c>
    </row>
    <row r="18" ht="22" customHeight="1">
      <c r="A18" s="6" t="inlineStr">
        <is>
          <t xml:space="preserve">  • Monthly trend analysis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0:B10"/>
    <mergeCell ref="A5:B5"/>
    <mergeCell ref="A23:B23"/>
    <mergeCell ref="A27:B27"/>
    <mergeCell ref="A13:B13"/>
    <mergeCell ref="A14:B14"/>
    <mergeCell ref="A28:B28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Thresholds</t>
        </is>
      </c>
      <c r="B1" s="8" t="n"/>
      <c r="C1" s="8" t="n"/>
    </row>
    <row r="3" ht="26" customHeight="1">
      <c r="A3" s="9" t="inlineStr">
        <is>
          <t>Current Month (1-12)</t>
        </is>
      </c>
      <c r="B3" s="10" t="n">
        <v>3</v>
      </c>
      <c r="C3" s="11" t="inlineStr">
        <is>
          <t>Months with actual data</t>
        </is>
      </c>
    </row>
    <row r="4" ht="26" customHeight="1">
      <c r="A4" s="9" t="inlineStr">
        <is>
          <t>Green Threshold (Variance %)</t>
        </is>
      </c>
      <c r="B4" s="12" t="n">
        <v>0.05</v>
      </c>
      <c r="C4" s="11" t="inlineStr">
        <is>
          <t>Under 5% = green</t>
        </is>
      </c>
    </row>
    <row r="5" ht="26" customHeight="1">
      <c r="A5" s="9" t="inlineStr">
        <is>
          <t>Yellow Threshold (Variance %)</t>
        </is>
      </c>
      <c r="B5" s="12" t="n">
        <v>0.15</v>
      </c>
      <c r="C5" s="11" t="inlineStr">
        <is>
          <t>Under 15% = yellow, above = red</t>
        </is>
      </c>
    </row>
    <row r="6" ht="26" customHeight="1">
      <c r="A6" s="9" t="inlineStr">
        <is>
          <t>Revenue is Inverse</t>
        </is>
      </c>
      <c r="B6" s="13" t="inlineStr">
        <is>
          <t>Yes</t>
        </is>
      </c>
      <c r="C6" s="11" t="inlineStr">
        <is>
          <t>Revenue: under-budget is bad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31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14" t="inlineStr">
        <is>
          <t xml:space="preserve">  BUDGET &amp; ACTUAL — Enter data in yellow cells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</row>
    <row r="3" ht="28" customHeight="1">
      <c r="A3" s="16" t="inlineStr">
        <is>
          <t xml:space="preserve">  BUDGET BY CATEGORY (Monthly)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7" t="n"/>
      <c r="K3" s="17" t="n"/>
      <c r="L3" s="17" t="n"/>
      <c r="M3" s="17" t="n"/>
    </row>
    <row r="4" ht="28" customHeight="1">
      <c r="A4" s="18" t="inlineStr">
        <is>
          <t>Category</t>
        </is>
      </c>
      <c r="B4" s="18" t="inlineStr">
        <is>
          <t>Jan</t>
        </is>
      </c>
      <c r="C4" s="18" t="inlineStr">
        <is>
          <t>Feb</t>
        </is>
      </c>
      <c r="D4" s="18" t="inlineStr">
        <is>
          <t>Mar</t>
        </is>
      </c>
      <c r="E4" s="18" t="inlineStr">
        <is>
          <t>Apr</t>
        </is>
      </c>
      <c r="F4" s="18" t="inlineStr">
        <is>
          <t>May</t>
        </is>
      </c>
      <c r="G4" s="18" t="inlineStr">
        <is>
          <t>Jun</t>
        </is>
      </c>
      <c r="H4" s="18" t="inlineStr">
        <is>
          <t>Jul</t>
        </is>
      </c>
      <c r="I4" s="18" t="inlineStr">
        <is>
          <t>Aug</t>
        </is>
      </c>
      <c r="J4" s="18" t="inlineStr">
        <is>
          <t>Sep</t>
        </is>
      </c>
      <c r="K4" s="18" t="inlineStr">
        <is>
          <t>Oct</t>
        </is>
      </c>
      <c r="L4" s="18" t="inlineStr">
        <is>
          <t>Nov</t>
        </is>
      </c>
      <c r="M4" s="18" t="inlineStr">
        <is>
          <t>Dec</t>
        </is>
      </c>
    </row>
    <row r="5">
      <c r="A5" s="19" t="inlineStr">
        <is>
          <t>Revenue</t>
        </is>
      </c>
      <c r="B5" s="20" t="n">
        <v>45000</v>
      </c>
      <c r="C5" s="20" t="n">
        <v>47000</v>
      </c>
      <c r="D5" s="20" t="n">
        <v>50000</v>
      </c>
      <c r="E5" s="20" t="n">
        <v>48000</v>
      </c>
      <c r="F5" s="20" t="n">
        <v>52000</v>
      </c>
      <c r="G5" s="20" t="n">
        <v>55000</v>
      </c>
      <c r="H5" s="20" t="n">
        <v>53000</v>
      </c>
      <c r="I5" s="20" t="n">
        <v>58000</v>
      </c>
      <c r="J5" s="20" t="n">
        <v>60000</v>
      </c>
      <c r="K5" s="20" t="n">
        <v>56000</v>
      </c>
      <c r="L5" s="20" t="n">
        <v>62000</v>
      </c>
      <c r="M5" s="20" t="n">
        <v>68000</v>
      </c>
    </row>
    <row r="6">
      <c r="A6" s="19" t="inlineStr">
        <is>
          <t>COGS / Direct Costs</t>
        </is>
      </c>
      <c r="B6" s="20" t="n">
        <v>13500</v>
      </c>
      <c r="C6" s="20" t="n">
        <v>14100</v>
      </c>
      <c r="D6" s="20" t="n">
        <v>15000</v>
      </c>
      <c r="E6" s="20" t="n">
        <v>14400</v>
      </c>
      <c r="F6" s="20" t="n">
        <v>15600</v>
      </c>
      <c r="G6" s="20" t="n">
        <v>16500</v>
      </c>
      <c r="H6" s="20" t="n">
        <v>15900</v>
      </c>
      <c r="I6" s="20" t="n">
        <v>17400</v>
      </c>
      <c r="J6" s="20" t="n">
        <v>18000</v>
      </c>
      <c r="K6" s="20" t="n">
        <v>16800</v>
      </c>
      <c r="L6" s="20" t="n">
        <v>18600</v>
      </c>
      <c r="M6" s="20" t="n">
        <v>20400</v>
      </c>
    </row>
    <row r="7">
      <c r="A7" s="19" t="inlineStr">
        <is>
          <t>Salaries &amp; Benefits</t>
        </is>
      </c>
      <c r="B7" s="20" t="n">
        <v>18000</v>
      </c>
      <c r="C7" s="20" t="n">
        <v>18000</v>
      </c>
      <c r="D7" s="20" t="n">
        <v>18000</v>
      </c>
      <c r="E7" s="20" t="n">
        <v>18000</v>
      </c>
      <c r="F7" s="20" t="n">
        <v>18000</v>
      </c>
      <c r="G7" s="20" t="n">
        <v>18000</v>
      </c>
      <c r="H7" s="20" t="n">
        <v>18000</v>
      </c>
      <c r="I7" s="20" t="n">
        <v>18000</v>
      </c>
      <c r="J7" s="20" t="n">
        <v>18000</v>
      </c>
      <c r="K7" s="20" t="n">
        <v>18000</v>
      </c>
      <c r="L7" s="20" t="n">
        <v>18000</v>
      </c>
      <c r="M7" s="20" t="n">
        <v>18000</v>
      </c>
    </row>
    <row r="8">
      <c r="A8" s="19" t="inlineStr">
        <is>
          <t>Rent &amp; Utilities</t>
        </is>
      </c>
      <c r="B8" s="20" t="n">
        <v>4500</v>
      </c>
      <c r="C8" s="20" t="n">
        <v>4500</v>
      </c>
      <c r="D8" s="20" t="n">
        <v>4500</v>
      </c>
      <c r="E8" s="20" t="n">
        <v>4500</v>
      </c>
      <c r="F8" s="20" t="n">
        <v>4500</v>
      </c>
      <c r="G8" s="20" t="n">
        <v>4500</v>
      </c>
      <c r="H8" s="20" t="n">
        <v>4500</v>
      </c>
      <c r="I8" s="20" t="n">
        <v>4500</v>
      </c>
      <c r="J8" s="20" t="n">
        <v>4500</v>
      </c>
      <c r="K8" s="20" t="n">
        <v>4500</v>
      </c>
      <c r="L8" s="20" t="n">
        <v>4500</v>
      </c>
      <c r="M8" s="20" t="n">
        <v>4500</v>
      </c>
    </row>
    <row r="9">
      <c r="A9" s="19" t="inlineStr">
        <is>
          <t>Marketing &amp; Ads</t>
        </is>
      </c>
      <c r="B9" s="20" t="n">
        <v>3000</v>
      </c>
      <c r="C9" s="20" t="n">
        <v>3000</v>
      </c>
      <c r="D9" s="20" t="n">
        <v>3500</v>
      </c>
      <c r="E9" s="20" t="n">
        <v>3000</v>
      </c>
      <c r="F9" s="20" t="n">
        <v>4000</v>
      </c>
      <c r="G9" s="20" t="n">
        <v>4500</v>
      </c>
      <c r="H9" s="20" t="n">
        <v>4000</v>
      </c>
      <c r="I9" s="20" t="n">
        <v>5000</v>
      </c>
      <c r="J9" s="20" t="n">
        <v>5000</v>
      </c>
      <c r="K9" s="20" t="n">
        <v>4500</v>
      </c>
      <c r="L9" s="20" t="n">
        <v>5500</v>
      </c>
      <c r="M9" s="20" t="n">
        <v>6000</v>
      </c>
    </row>
    <row r="10">
      <c r="A10" s="19" t="inlineStr">
        <is>
          <t>Software &amp; Tech</t>
        </is>
      </c>
      <c r="B10" s="20" t="n">
        <v>1800</v>
      </c>
      <c r="C10" s="20" t="n">
        <v>1800</v>
      </c>
      <c r="D10" s="20" t="n">
        <v>1800</v>
      </c>
      <c r="E10" s="20" t="n">
        <v>1800</v>
      </c>
      <c r="F10" s="20" t="n">
        <v>1800</v>
      </c>
      <c r="G10" s="20" t="n">
        <v>1800</v>
      </c>
      <c r="H10" s="20" t="n">
        <v>1800</v>
      </c>
      <c r="I10" s="20" t="n">
        <v>1800</v>
      </c>
      <c r="J10" s="20" t="n">
        <v>1800</v>
      </c>
      <c r="K10" s="20" t="n">
        <v>1800</v>
      </c>
      <c r="L10" s="20" t="n">
        <v>1800</v>
      </c>
      <c r="M10" s="20" t="n">
        <v>1800</v>
      </c>
    </row>
    <row r="11">
      <c r="A11" s="19" t="inlineStr">
        <is>
          <t>Travel &amp; Entertainment</t>
        </is>
      </c>
      <c r="B11" s="20" t="n">
        <v>1000</v>
      </c>
      <c r="C11" s="20" t="n">
        <v>1200</v>
      </c>
      <c r="D11" s="20" t="n">
        <v>1500</v>
      </c>
      <c r="E11" s="20" t="n">
        <v>1000</v>
      </c>
      <c r="F11" s="20" t="n">
        <v>2000</v>
      </c>
      <c r="G11" s="20" t="n">
        <v>2500</v>
      </c>
      <c r="H11" s="20" t="n">
        <v>1500</v>
      </c>
      <c r="I11" s="20" t="n">
        <v>3000</v>
      </c>
      <c r="J11" s="20" t="n">
        <v>2000</v>
      </c>
      <c r="K11" s="20" t="n">
        <v>1500</v>
      </c>
      <c r="L11" s="20" t="n">
        <v>2500</v>
      </c>
      <c r="M11" s="20" t="n">
        <v>3000</v>
      </c>
    </row>
    <row r="12">
      <c r="A12" s="19" t="inlineStr">
        <is>
          <t>Professional Services</t>
        </is>
      </c>
      <c r="B12" s="20" t="n">
        <v>1500</v>
      </c>
      <c r="C12" s="20" t="n">
        <v>1500</v>
      </c>
      <c r="D12" s="20" t="n">
        <v>1500</v>
      </c>
      <c r="E12" s="20" t="n">
        <v>1500</v>
      </c>
      <c r="F12" s="20" t="n">
        <v>1500</v>
      </c>
      <c r="G12" s="20" t="n">
        <v>1500</v>
      </c>
      <c r="H12" s="20" t="n">
        <v>1500</v>
      </c>
      <c r="I12" s="20" t="n">
        <v>1500</v>
      </c>
      <c r="J12" s="20" t="n">
        <v>1500</v>
      </c>
      <c r="K12" s="20" t="n">
        <v>1500</v>
      </c>
      <c r="L12" s="20" t="n">
        <v>1500</v>
      </c>
      <c r="M12" s="20" t="n">
        <v>1500</v>
      </c>
    </row>
    <row r="13">
      <c r="A13" s="19" t="inlineStr">
        <is>
          <t>Insurance</t>
        </is>
      </c>
      <c r="B13" s="20" t="n">
        <v>1200</v>
      </c>
      <c r="C13" s="20" t="n">
        <v>1200</v>
      </c>
      <c r="D13" s="20" t="n">
        <v>1200</v>
      </c>
      <c r="E13" s="20" t="n">
        <v>1200</v>
      </c>
      <c r="F13" s="20" t="n">
        <v>1200</v>
      </c>
      <c r="G13" s="20" t="n">
        <v>1200</v>
      </c>
      <c r="H13" s="20" t="n">
        <v>1200</v>
      </c>
      <c r="I13" s="20" t="n">
        <v>1200</v>
      </c>
      <c r="J13" s="20" t="n">
        <v>1200</v>
      </c>
      <c r="K13" s="20" t="n">
        <v>1200</v>
      </c>
      <c r="L13" s="20" t="n">
        <v>1200</v>
      </c>
      <c r="M13" s="20" t="n">
        <v>1200</v>
      </c>
    </row>
    <row r="14">
      <c r="A14" s="19" t="inlineStr">
        <is>
          <t>Office &amp; Supplies</t>
        </is>
      </c>
      <c r="B14" s="20" t="n">
        <v>500</v>
      </c>
      <c r="C14" s="20" t="n">
        <v>500</v>
      </c>
      <c r="D14" s="20" t="n">
        <v>500</v>
      </c>
      <c r="E14" s="20" t="n">
        <v>500</v>
      </c>
      <c r="F14" s="20" t="n">
        <v>500</v>
      </c>
      <c r="G14" s="20" t="n">
        <v>500</v>
      </c>
      <c r="H14" s="20" t="n">
        <v>500</v>
      </c>
      <c r="I14" s="20" t="n">
        <v>500</v>
      </c>
      <c r="J14" s="20" t="n">
        <v>500</v>
      </c>
      <c r="K14" s="20" t="n">
        <v>500</v>
      </c>
      <c r="L14" s="20" t="n">
        <v>500</v>
      </c>
      <c r="M14" s="20" t="n">
        <v>500</v>
      </c>
    </row>
    <row r="15">
      <c r="A15" s="19" t="inlineStr">
        <is>
          <t>Depreciation</t>
        </is>
      </c>
      <c r="B15" s="20" t="n">
        <v>1000</v>
      </c>
      <c r="C15" s="20" t="n">
        <v>1000</v>
      </c>
      <c r="D15" s="20" t="n">
        <v>1000</v>
      </c>
      <c r="E15" s="20" t="n">
        <v>1000</v>
      </c>
      <c r="F15" s="20" t="n">
        <v>1000</v>
      </c>
      <c r="G15" s="20" t="n">
        <v>1000</v>
      </c>
      <c r="H15" s="20" t="n">
        <v>1000</v>
      </c>
      <c r="I15" s="20" t="n">
        <v>1000</v>
      </c>
      <c r="J15" s="20" t="n">
        <v>1000</v>
      </c>
      <c r="K15" s="20" t="n">
        <v>1000</v>
      </c>
      <c r="L15" s="20" t="n">
        <v>1000</v>
      </c>
      <c r="M15" s="20" t="n">
        <v>1000</v>
      </c>
    </row>
    <row r="16">
      <c r="A16" s="19" t="inlineStr">
        <is>
          <t>Other Expenses</t>
        </is>
      </c>
      <c r="B16" s="20" t="n">
        <v>800</v>
      </c>
      <c r="C16" s="20" t="n">
        <v>800</v>
      </c>
      <c r="D16" s="20" t="n">
        <v>800</v>
      </c>
      <c r="E16" s="20" t="n">
        <v>800</v>
      </c>
      <c r="F16" s="20" t="n">
        <v>800</v>
      </c>
      <c r="G16" s="20" t="n">
        <v>800</v>
      </c>
      <c r="H16" s="20" t="n">
        <v>800</v>
      </c>
      <c r="I16" s="20" t="n">
        <v>800</v>
      </c>
      <c r="J16" s="20" t="n">
        <v>800</v>
      </c>
      <c r="K16" s="20" t="n">
        <v>800</v>
      </c>
      <c r="L16" s="20" t="n">
        <v>800</v>
      </c>
      <c r="M16" s="20" t="n">
        <v>800</v>
      </c>
    </row>
    <row r="18" ht="28" customHeight="1">
      <c r="A18" s="21" t="inlineStr">
        <is>
          <t xml:space="preserve">  ACTUAL BY CATEGORY (Monthly)</t>
        </is>
      </c>
      <c r="B18" s="22" t="n"/>
      <c r="C18" s="22" t="n"/>
      <c r="D18" s="2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</row>
    <row r="19" ht="28" customHeight="1">
      <c r="A19" s="18" t="inlineStr">
        <is>
          <t>Category</t>
        </is>
      </c>
      <c r="B19" s="18" t="inlineStr">
        <is>
          <t>Jan</t>
        </is>
      </c>
      <c r="C19" s="18" t="inlineStr">
        <is>
          <t>Feb</t>
        </is>
      </c>
      <c r="D19" s="18" t="inlineStr">
        <is>
          <t>Mar</t>
        </is>
      </c>
      <c r="E19" s="18" t="inlineStr">
        <is>
          <t>Apr</t>
        </is>
      </c>
      <c r="F19" s="18" t="inlineStr">
        <is>
          <t>May</t>
        </is>
      </c>
      <c r="G19" s="18" t="inlineStr">
        <is>
          <t>Jun</t>
        </is>
      </c>
      <c r="H19" s="18" t="inlineStr">
        <is>
          <t>Jul</t>
        </is>
      </c>
      <c r="I19" s="18" t="inlineStr">
        <is>
          <t>Aug</t>
        </is>
      </c>
      <c r="J19" s="18" t="inlineStr">
        <is>
          <t>Sep</t>
        </is>
      </c>
      <c r="K19" s="18" t="inlineStr">
        <is>
          <t>Oct</t>
        </is>
      </c>
      <c r="L19" s="18" t="inlineStr">
        <is>
          <t>Nov</t>
        </is>
      </c>
      <c r="M19" s="18" t="inlineStr">
        <is>
          <t>Dec</t>
        </is>
      </c>
    </row>
    <row r="20">
      <c r="A20" s="19" t="inlineStr">
        <is>
          <t>Revenue</t>
        </is>
      </c>
      <c r="B20" s="20" t="n">
        <v>43000</v>
      </c>
      <c r="C20" s="20" t="n">
        <v>46500</v>
      </c>
      <c r="D20" s="20" t="n">
        <v>51000</v>
      </c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</row>
    <row r="21">
      <c r="A21" s="19" t="inlineStr">
        <is>
          <t>COGS / Direct Costs</t>
        </is>
      </c>
      <c r="B21" s="20" t="n">
        <v>14200</v>
      </c>
      <c r="C21" s="20" t="n">
        <v>14800</v>
      </c>
      <c r="D21" s="20" t="n">
        <v>15500</v>
      </c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</row>
    <row r="22">
      <c r="A22" s="19" t="inlineStr">
        <is>
          <t>Salaries &amp; Benefits</t>
        </is>
      </c>
      <c r="B22" s="20" t="n">
        <v>18000</v>
      </c>
      <c r="C22" s="20" t="n">
        <v>18000</v>
      </c>
      <c r="D22" s="20" t="n">
        <v>18500</v>
      </c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</row>
    <row r="23">
      <c r="A23" s="19" t="inlineStr">
        <is>
          <t>Rent &amp; Utilities</t>
        </is>
      </c>
      <c r="B23" s="20" t="n">
        <v>4500</v>
      </c>
      <c r="C23" s="20" t="n">
        <v>4500</v>
      </c>
      <c r="D23" s="20" t="n">
        <v>4700</v>
      </c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</row>
    <row r="24">
      <c r="A24" s="19" t="inlineStr">
        <is>
          <t>Marketing &amp; Ads</t>
        </is>
      </c>
      <c r="B24" s="20" t="n">
        <v>3200</v>
      </c>
      <c r="C24" s="20" t="n">
        <v>3100</v>
      </c>
      <c r="D24" s="20" t="n">
        <v>4000</v>
      </c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</row>
    <row r="25">
      <c r="A25" s="19" t="inlineStr">
        <is>
          <t>Software &amp; Tech</t>
        </is>
      </c>
      <c r="B25" s="20" t="n">
        <v>1800</v>
      </c>
      <c r="C25" s="20" t="n">
        <v>1800</v>
      </c>
      <c r="D25" s="20" t="n">
        <v>2200</v>
      </c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</row>
    <row r="26">
      <c r="A26" s="19" t="inlineStr">
        <is>
          <t>Travel &amp; Entertainment</t>
        </is>
      </c>
      <c r="B26" s="20" t="n">
        <v>800</v>
      </c>
      <c r="C26" s="20" t="n">
        <v>1500</v>
      </c>
      <c r="D26" s="20" t="n">
        <v>1800</v>
      </c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</row>
    <row r="27">
      <c r="A27" s="19" t="inlineStr">
        <is>
          <t>Professional Services</t>
        </is>
      </c>
      <c r="B27" s="20" t="n">
        <v>1500</v>
      </c>
      <c r="C27" s="20" t="n">
        <v>1500</v>
      </c>
      <c r="D27" s="20" t="n">
        <v>2000</v>
      </c>
      <c r="E27" s="20" t="n">
        <v>0</v>
      </c>
      <c r="F27" s="20" t="n">
        <v>0</v>
      </c>
      <c r="G27" s="20" t="n">
        <v>0</v>
      </c>
      <c r="H27" s="20" t="n">
        <v>0</v>
      </c>
      <c r="I27" s="20" t="n">
        <v>0</v>
      </c>
      <c r="J27" s="20" t="n">
        <v>0</v>
      </c>
      <c r="K27" s="20" t="n">
        <v>0</v>
      </c>
      <c r="L27" s="20" t="n">
        <v>0</v>
      </c>
      <c r="M27" s="20" t="n">
        <v>0</v>
      </c>
    </row>
    <row r="28">
      <c r="A28" s="19" t="inlineStr">
        <is>
          <t>Insurance</t>
        </is>
      </c>
      <c r="B28" s="20" t="n">
        <v>1200</v>
      </c>
      <c r="C28" s="20" t="n">
        <v>1200</v>
      </c>
      <c r="D28" s="20" t="n">
        <v>1200</v>
      </c>
      <c r="E28" s="20" t="n">
        <v>0</v>
      </c>
      <c r="F28" s="20" t="n">
        <v>0</v>
      </c>
      <c r="G28" s="20" t="n">
        <v>0</v>
      </c>
      <c r="H28" s="20" t="n">
        <v>0</v>
      </c>
      <c r="I28" s="20" t="n">
        <v>0</v>
      </c>
      <c r="J28" s="20" t="n">
        <v>0</v>
      </c>
      <c r="K28" s="20" t="n">
        <v>0</v>
      </c>
      <c r="L28" s="20" t="n">
        <v>0</v>
      </c>
      <c r="M28" s="20" t="n">
        <v>0</v>
      </c>
    </row>
    <row r="29">
      <c r="A29" s="19" t="inlineStr">
        <is>
          <t>Office &amp; Supplies</t>
        </is>
      </c>
      <c r="B29" s="20" t="n">
        <v>450</v>
      </c>
      <c r="C29" s="20" t="n">
        <v>600</v>
      </c>
      <c r="D29" s="20" t="n">
        <v>550</v>
      </c>
      <c r="E29" s="20" t="n">
        <v>0</v>
      </c>
      <c r="F29" s="20" t="n">
        <v>0</v>
      </c>
      <c r="G29" s="20" t="n">
        <v>0</v>
      </c>
      <c r="H29" s="20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</row>
    <row r="30">
      <c r="A30" s="19" t="inlineStr">
        <is>
          <t>Depreciation</t>
        </is>
      </c>
      <c r="B30" s="20" t="n">
        <v>1000</v>
      </c>
      <c r="C30" s="20" t="n">
        <v>1000</v>
      </c>
      <c r="D30" s="20" t="n">
        <v>1000</v>
      </c>
      <c r="E30" s="20" t="n">
        <v>0</v>
      </c>
      <c r="F30" s="20" t="n">
        <v>0</v>
      </c>
      <c r="G30" s="20" t="n">
        <v>0</v>
      </c>
      <c r="H30" s="20" t="n">
        <v>0</v>
      </c>
      <c r="I30" s="20" t="n">
        <v>0</v>
      </c>
      <c r="J30" s="20" t="n">
        <v>0</v>
      </c>
      <c r="K30" s="20" t="n">
        <v>0</v>
      </c>
      <c r="L30" s="20" t="n">
        <v>0</v>
      </c>
      <c r="M30" s="20" t="n">
        <v>0</v>
      </c>
    </row>
    <row r="31">
      <c r="A31" s="19" t="inlineStr">
        <is>
          <t>Other Expenses</t>
        </is>
      </c>
      <c r="B31" s="20" t="n">
        <v>700</v>
      </c>
      <c r="C31" s="20" t="n">
        <v>900</v>
      </c>
      <c r="D31" s="20" t="n">
        <v>850</v>
      </c>
      <c r="E31" s="20" t="n">
        <v>0</v>
      </c>
      <c r="F31" s="20" t="n">
        <v>0</v>
      </c>
      <c r="G31" s="20" t="n">
        <v>0</v>
      </c>
      <c r="H31" s="20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</row>
  </sheetData>
  <mergeCells count="3">
    <mergeCell ref="A3:M3"/>
    <mergeCell ref="A1:M1"/>
    <mergeCell ref="A18:M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N7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6" customWidth="1" min="14" max="14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  <c r="N1" s="22" t="n"/>
    </row>
    <row r="3" ht="28" customHeight="1">
      <c r="A3" s="16" t="inlineStr">
        <is>
          <t xml:space="preserve">  VARIANCE ($) = Budget - Actual (expense) or Actual - Budget (revenue)</t>
        </is>
      </c>
      <c r="B3" s="17" t="n"/>
      <c r="C3" s="17" t="n"/>
      <c r="D3" s="17" t="n"/>
      <c r="E3" s="17" t="n"/>
      <c r="F3" s="17" t="n"/>
      <c r="G3" s="17" t="n"/>
      <c r="H3" s="17" t="n"/>
      <c r="I3" s="17" t="n"/>
      <c r="J3" s="17" t="n"/>
      <c r="K3" s="17" t="n"/>
      <c r="L3" s="17" t="n"/>
      <c r="M3" s="17" t="n"/>
      <c r="N3" s="17" t="n"/>
    </row>
    <row r="4" ht="28" customHeight="1">
      <c r="A4" s="18" t="inlineStr">
        <is>
          <t>Category</t>
        </is>
      </c>
      <c r="B4" s="18" t="inlineStr">
        <is>
          <t>Jan</t>
        </is>
      </c>
      <c r="C4" s="18" t="inlineStr">
        <is>
          <t>Feb</t>
        </is>
      </c>
      <c r="D4" s="18" t="inlineStr">
        <is>
          <t>Mar</t>
        </is>
      </c>
      <c r="E4" s="18" t="inlineStr">
        <is>
          <t>Apr</t>
        </is>
      </c>
      <c r="F4" s="18" t="inlineStr">
        <is>
          <t>May</t>
        </is>
      </c>
      <c r="G4" s="18" t="inlineStr">
        <is>
          <t>Jun</t>
        </is>
      </c>
      <c r="H4" s="18" t="inlineStr">
        <is>
          <t>Jul</t>
        </is>
      </c>
      <c r="I4" s="18" t="inlineStr">
        <is>
          <t>Aug</t>
        </is>
      </c>
      <c r="J4" s="18" t="inlineStr">
        <is>
          <t>Sep</t>
        </is>
      </c>
      <c r="K4" s="18" t="inlineStr">
        <is>
          <t>Oct</t>
        </is>
      </c>
      <c r="L4" s="18" t="inlineStr">
        <is>
          <t>Nov</t>
        </is>
      </c>
      <c r="M4" s="18" t="inlineStr">
        <is>
          <t>Dec</t>
        </is>
      </c>
      <c r="N4" s="23" t="inlineStr">
        <is>
          <t>YTD</t>
        </is>
      </c>
    </row>
    <row r="5">
      <c r="A5" s="24" t="inlineStr">
        <is>
          <t>Revenue</t>
        </is>
      </c>
      <c r="B5" s="25">
        <f>INPUT!B20-INPUT!B5</f>
        <v/>
      </c>
      <c r="C5" s="25">
        <f>INPUT!C20-INPUT!C5</f>
        <v/>
      </c>
      <c r="D5" s="25">
        <f>INPUT!D20-INPUT!D5</f>
        <v/>
      </c>
      <c r="E5" s="25">
        <f>INPUT!E20-INPUT!E5</f>
        <v/>
      </c>
      <c r="F5" s="25">
        <f>INPUT!F20-INPUT!F5</f>
        <v/>
      </c>
      <c r="G5" s="25">
        <f>INPUT!G20-INPUT!G5</f>
        <v/>
      </c>
      <c r="H5" s="25">
        <f>INPUT!H20-INPUT!H5</f>
        <v/>
      </c>
      <c r="I5" s="25">
        <f>INPUT!I20-INPUT!I5</f>
        <v/>
      </c>
      <c r="J5" s="25">
        <f>INPUT!J20-INPUT!J5</f>
        <v/>
      </c>
      <c r="K5" s="25">
        <f>INPUT!K20-INPUT!K5</f>
        <v/>
      </c>
      <c r="L5" s="25">
        <f>INPUT!L20-INPUT!L5</f>
        <v/>
      </c>
      <c r="M5" s="25">
        <f>INPUT!M20-INPUT!M5</f>
        <v/>
      </c>
      <c r="N5" s="26">
        <f>SUMPRODUCT((COLUMN(B5:M5)-COLUMN(A5)&lt;=CONFIG!B3)*B5:M5)</f>
        <v/>
      </c>
    </row>
    <row r="6">
      <c r="A6" s="24" t="inlineStr">
        <is>
          <t>COGS / Direct Costs</t>
        </is>
      </c>
      <c r="B6" s="25">
        <f>INPUT!B6-INPUT!B21</f>
        <v/>
      </c>
      <c r="C6" s="25">
        <f>INPUT!C6-INPUT!C21</f>
        <v/>
      </c>
      <c r="D6" s="25">
        <f>INPUT!D6-INPUT!D21</f>
        <v/>
      </c>
      <c r="E6" s="25">
        <f>INPUT!E6-INPUT!E21</f>
        <v/>
      </c>
      <c r="F6" s="25">
        <f>INPUT!F6-INPUT!F21</f>
        <v/>
      </c>
      <c r="G6" s="25">
        <f>INPUT!G6-INPUT!G21</f>
        <v/>
      </c>
      <c r="H6" s="25">
        <f>INPUT!H6-INPUT!H21</f>
        <v/>
      </c>
      <c r="I6" s="25">
        <f>INPUT!I6-INPUT!I21</f>
        <v/>
      </c>
      <c r="J6" s="25">
        <f>INPUT!J6-INPUT!J21</f>
        <v/>
      </c>
      <c r="K6" s="25">
        <f>INPUT!K6-INPUT!K21</f>
        <v/>
      </c>
      <c r="L6" s="25">
        <f>INPUT!L6-INPUT!L21</f>
        <v/>
      </c>
      <c r="M6" s="25">
        <f>INPUT!M6-INPUT!M21</f>
        <v/>
      </c>
      <c r="N6" s="26">
        <f>SUMPRODUCT((COLUMN(B6:M6)-COLUMN(A6)&lt;=CONFIG!B3)*B6:M6)</f>
        <v/>
      </c>
    </row>
    <row r="7">
      <c r="A7" s="24" t="inlineStr">
        <is>
          <t>Salaries &amp; Benefits</t>
        </is>
      </c>
      <c r="B7" s="25">
        <f>INPUT!B7-INPUT!B22</f>
        <v/>
      </c>
      <c r="C7" s="25">
        <f>INPUT!C7-INPUT!C22</f>
        <v/>
      </c>
      <c r="D7" s="25">
        <f>INPUT!D7-INPUT!D22</f>
        <v/>
      </c>
      <c r="E7" s="25">
        <f>INPUT!E7-INPUT!E22</f>
        <v/>
      </c>
      <c r="F7" s="25">
        <f>INPUT!F7-INPUT!F22</f>
        <v/>
      </c>
      <c r="G7" s="25">
        <f>INPUT!G7-INPUT!G22</f>
        <v/>
      </c>
      <c r="H7" s="25">
        <f>INPUT!H7-INPUT!H22</f>
        <v/>
      </c>
      <c r="I7" s="25">
        <f>INPUT!I7-INPUT!I22</f>
        <v/>
      </c>
      <c r="J7" s="25">
        <f>INPUT!J7-INPUT!J22</f>
        <v/>
      </c>
      <c r="K7" s="25">
        <f>INPUT!K7-INPUT!K22</f>
        <v/>
      </c>
      <c r="L7" s="25">
        <f>INPUT!L7-INPUT!L22</f>
        <v/>
      </c>
      <c r="M7" s="25">
        <f>INPUT!M7-INPUT!M22</f>
        <v/>
      </c>
      <c r="N7" s="26">
        <f>SUMPRODUCT((COLUMN(B7:M7)-COLUMN(A7)&lt;=CONFIG!B3)*B7:M7)</f>
        <v/>
      </c>
    </row>
    <row r="8">
      <c r="A8" s="24" t="inlineStr">
        <is>
          <t>Rent &amp; Utilities</t>
        </is>
      </c>
      <c r="B8" s="25">
        <f>INPUT!B8-INPUT!B23</f>
        <v/>
      </c>
      <c r="C8" s="25">
        <f>INPUT!C8-INPUT!C23</f>
        <v/>
      </c>
      <c r="D8" s="25">
        <f>INPUT!D8-INPUT!D23</f>
        <v/>
      </c>
      <c r="E8" s="25">
        <f>INPUT!E8-INPUT!E23</f>
        <v/>
      </c>
      <c r="F8" s="25">
        <f>INPUT!F8-INPUT!F23</f>
        <v/>
      </c>
      <c r="G8" s="25">
        <f>INPUT!G8-INPUT!G23</f>
        <v/>
      </c>
      <c r="H8" s="25">
        <f>INPUT!H8-INPUT!H23</f>
        <v/>
      </c>
      <c r="I8" s="25">
        <f>INPUT!I8-INPUT!I23</f>
        <v/>
      </c>
      <c r="J8" s="25">
        <f>INPUT!J8-INPUT!J23</f>
        <v/>
      </c>
      <c r="K8" s="25">
        <f>INPUT!K8-INPUT!K23</f>
        <v/>
      </c>
      <c r="L8" s="25">
        <f>INPUT!L8-INPUT!L23</f>
        <v/>
      </c>
      <c r="M8" s="25">
        <f>INPUT!M8-INPUT!M23</f>
        <v/>
      </c>
      <c r="N8" s="26">
        <f>SUMPRODUCT((COLUMN(B8:M8)-COLUMN(A8)&lt;=CONFIG!B3)*B8:M8)</f>
        <v/>
      </c>
    </row>
    <row r="9">
      <c r="A9" s="24" t="inlineStr">
        <is>
          <t>Marketing &amp; Ads</t>
        </is>
      </c>
      <c r="B9" s="25">
        <f>INPUT!B9-INPUT!B24</f>
        <v/>
      </c>
      <c r="C9" s="25">
        <f>INPUT!C9-INPUT!C24</f>
        <v/>
      </c>
      <c r="D9" s="25">
        <f>INPUT!D9-INPUT!D24</f>
        <v/>
      </c>
      <c r="E9" s="25">
        <f>INPUT!E9-INPUT!E24</f>
        <v/>
      </c>
      <c r="F9" s="25">
        <f>INPUT!F9-INPUT!F24</f>
        <v/>
      </c>
      <c r="G9" s="25">
        <f>INPUT!G9-INPUT!G24</f>
        <v/>
      </c>
      <c r="H9" s="25">
        <f>INPUT!H9-INPUT!H24</f>
        <v/>
      </c>
      <c r="I9" s="25">
        <f>INPUT!I9-INPUT!I24</f>
        <v/>
      </c>
      <c r="J9" s="25">
        <f>INPUT!J9-INPUT!J24</f>
        <v/>
      </c>
      <c r="K9" s="25">
        <f>INPUT!K9-INPUT!K24</f>
        <v/>
      </c>
      <c r="L9" s="25">
        <f>INPUT!L9-INPUT!L24</f>
        <v/>
      </c>
      <c r="M9" s="25">
        <f>INPUT!M9-INPUT!M24</f>
        <v/>
      </c>
      <c r="N9" s="26">
        <f>SUMPRODUCT((COLUMN(B9:M9)-COLUMN(A9)&lt;=CONFIG!B3)*B9:M9)</f>
        <v/>
      </c>
    </row>
    <row r="10">
      <c r="A10" s="24" t="inlineStr">
        <is>
          <t>Software &amp; Tech</t>
        </is>
      </c>
      <c r="B10" s="25">
        <f>INPUT!B10-INPUT!B25</f>
        <v/>
      </c>
      <c r="C10" s="25">
        <f>INPUT!C10-INPUT!C25</f>
        <v/>
      </c>
      <c r="D10" s="25">
        <f>INPUT!D10-INPUT!D25</f>
        <v/>
      </c>
      <c r="E10" s="25">
        <f>INPUT!E10-INPUT!E25</f>
        <v/>
      </c>
      <c r="F10" s="25">
        <f>INPUT!F10-INPUT!F25</f>
        <v/>
      </c>
      <c r="G10" s="25">
        <f>INPUT!G10-INPUT!G25</f>
        <v/>
      </c>
      <c r="H10" s="25">
        <f>INPUT!H10-INPUT!H25</f>
        <v/>
      </c>
      <c r="I10" s="25">
        <f>INPUT!I10-INPUT!I25</f>
        <v/>
      </c>
      <c r="J10" s="25">
        <f>INPUT!J10-INPUT!J25</f>
        <v/>
      </c>
      <c r="K10" s="25">
        <f>INPUT!K10-INPUT!K25</f>
        <v/>
      </c>
      <c r="L10" s="25">
        <f>INPUT!L10-INPUT!L25</f>
        <v/>
      </c>
      <c r="M10" s="25">
        <f>INPUT!M10-INPUT!M25</f>
        <v/>
      </c>
      <c r="N10" s="26">
        <f>SUMPRODUCT((COLUMN(B10:M10)-COLUMN(A10)&lt;=CONFIG!B3)*B10:M10)</f>
        <v/>
      </c>
    </row>
    <row r="11">
      <c r="A11" s="24" t="inlineStr">
        <is>
          <t>Travel &amp; Entertainment</t>
        </is>
      </c>
      <c r="B11" s="25">
        <f>INPUT!B11-INPUT!B26</f>
        <v/>
      </c>
      <c r="C11" s="25">
        <f>INPUT!C11-INPUT!C26</f>
        <v/>
      </c>
      <c r="D11" s="25">
        <f>INPUT!D11-INPUT!D26</f>
        <v/>
      </c>
      <c r="E11" s="25">
        <f>INPUT!E11-INPUT!E26</f>
        <v/>
      </c>
      <c r="F11" s="25">
        <f>INPUT!F11-INPUT!F26</f>
        <v/>
      </c>
      <c r="G11" s="25">
        <f>INPUT!G11-INPUT!G26</f>
        <v/>
      </c>
      <c r="H11" s="25">
        <f>INPUT!H11-INPUT!H26</f>
        <v/>
      </c>
      <c r="I11" s="25">
        <f>INPUT!I11-INPUT!I26</f>
        <v/>
      </c>
      <c r="J11" s="25">
        <f>INPUT!J11-INPUT!J26</f>
        <v/>
      </c>
      <c r="K11" s="25">
        <f>INPUT!K11-INPUT!K26</f>
        <v/>
      </c>
      <c r="L11" s="25">
        <f>INPUT!L11-INPUT!L26</f>
        <v/>
      </c>
      <c r="M11" s="25">
        <f>INPUT!M11-INPUT!M26</f>
        <v/>
      </c>
      <c r="N11" s="26">
        <f>SUMPRODUCT((COLUMN(B11:M11)-COLUMN(A11)&lt;=CONFIG!B3)*B11:M11)</f>
        <v/>
      </c>
    </row>
    <row r="12">
      <c r="A12" s="24" t="inlineStr">
        <is>
          <t>Professional Services</t>
        </is>
      </c>
      <c r="B12" s="25">
        <f>INPUT!B12-INPUT!B27</f>
        <v/>
      </c>
      <c r="C12" s="25">
        <f>INPUT!C12-INPUT!C27</f>
        <v/>
      </c>
      <c r="D12" s="25">
        <f>INPUT!D12-INPUT!D27</f>
        <v/>
      </c>
      <c r="E12" s="25">
        <f>INPUT!E12-INPUT!E27</f>
        <v/>
      </c>
      <c r="F12" s="25">
        <f>INPUT!F12-INPUT!F27</f>
        <v/>
      </c>
      <c r="G12" s="25">
        <f>INPUT!G12-INPUT!G27</f>
        <v/>
      </c>
      <c r="H12" s="25">
        <f>INPUT!H12-INPUT!H27</f>
        <v/>
      </c>
      <c r="I12" s="25">
        <f>INPUT!I12-INPUT!I27</f>
        <v/>
      </c>
      <c r="J12" s="25">
        <f>INPUT!J12-INPUT!J27</f>
        <v/>
      </c>
      <c r="K12" s="25">
        <f>INPUT!K12-INPUT!K27</f>
        <v/>
      </c>
      <c r="L12" s="25">
        <f>INPUT!L12-INPUT!L27</f>
        <v/>
      </c>
      <c r="M12" s="25">
        <f>INPUT!M12-INPUT!M27</f>
        <v/>
      </c>
      <c r="N12" s="26">
        <f>SUMPRODUCT((COLUMN(B12:M12)-COLUMN(A12)&lt;=CONFIG!B3)*B12:M12)</f>
        <v/>
      </c>
    </row>
    <row r="13">
      <c r="A13" s="24" t="inlineStr">
        <is>
          <t>Insurance</t>
        </is>
      </c>
      <c r="B13" s="25">
        <f>INPUT!B13-INPUT!B28</f>
        <v/>
      </c>
      <c r="C13" s="25">
        <f>INPUT!C13-INPUT!C28</f>
        <v/>
      </c>
      <c r="D13" s="25">
        <f>INPUT!D13-INPUT!D28</f>
        <v/>
      </c>
      <c r="E13" s="25">
        <f>INPUT!E13-INPUT!E28</f>
        <v/>
      </c>
      <c r="F13" s="25">
        <f>INPUT!F13-INPUT!F28</f>
        <v/>
      </c>
      <c r="G13" s="25">
        <f>INPUT!G13-INPUT!G28</f>
        <v/>
      </c>
      <c r="H13" s="25">
        <f>INPUT!H13-INPUT!H28</f>
        <v/>
      </c>
      <c r="I13" s="25">
        <f>INPUT!I13-INPUT!I28</f>
        <v/>
      </c>
      <c r="J13" s="25">
        <f>INPUT!J13-INPUT!J28</f>
        <v/>
      </c>
      <c r="K13" s="25">
        <f>INPUT!K13-INPUT!K28</f>
        <v/>
      </c>
      <c r="L13" s="25">
        <f>INPUT!L13-INPUT!L28</f>
        <v/>
      </c>
      <c r="M13" s="25">
        <f>INPUT!M13-INPUT!M28</f>
        <v/>
      </c>
      <c r="N13" s="26">
        <f>SUMPRODUCT((COLUMN(B13:M13)-COLUMN(A13)&lt;=CONFIG!B3)*B13:M13)</f>
        <v/>
      </c>
    </row>
    <row r="14">
      <c r="A14" s="24" t="inlineStr">
        <is>
          <t>Office &amp; Supplies</t>
        </is>
      </c>
      <c r="B14" s="25">
        <f>INPUT!B14-INPUT!B29</f>
        <v/>
      </c>
      <c r="C14" s="25">
        <f>INPUT!C14-INPUT!C29</f>
        <v/>
      </c>
      <c r="D14" s="25">
        <f>INPUT!D14-INPUT!D29</f>
        <v/>
      </c>
      <c r="E14" s="25">
        <f>INPUT!E14-INPUT!E29</f>
        <v/>
      </c>
      <c r="F14" s="25">
        <f>INPUT!F14-INPUT!F29</f>
        <v/>
      </c>
      <c r="G14" s="25">
        <f>INPUT!G14-INPUT!G29</f>
        <v/>
      </c>
      <c r="H14" s="25">
        <f>INPUT!H14-INPUT!H29</f>
        <v/>
      </c>
      <c r="I14" s="25">
        <f>INPUT!I14-INPUT!I29</f>
        <v/>
      </c>
      <c r="J14" s="25">
        <f>INPUT!J14-INPUT!J29</f>
        <v/>
      </c>
      <c r="K14" s="25">
        <f>INPUT!K14-INPUT!K29</f>
        <v/>
      </c>
      <c r="L14" s="25">
        <f>INPUT!L14-INPUT!L29</f>
        <v/>
      </c>
      <c r="M14" s="25">
        <f>INPUT!M14-INPUT!M29</f>
        <v/>
      </c>
      <c r="N14" s="26">
        <f>SUMPRODUCT((COLUMN(B14:M14)-COLUMN(A14)&lt;=CONFIG!B3)*B14:M14)</f>
        <v/>
      </c>
    </row>
    <row r="15">
      <c r="A15" s="24" t="inlineStr">
        <is>
          <t>Depreciation</t>
        </is>
      </c>
      <c r="B15" s="25">
        <f>INPUT!B15-INPUT!B30</f>
        <v/>
      </c>
      <c r="C15" s="25">
        <f>INPUT!C15-INPUT!C30</f>
        <v/>
      </c>
      <c r="D15" s="25">
        <f>INPUT!D15-INPUT!D30</f>
        <v/>
      </c>
      <c r="E15" s="25">
        <f>INPUT!E15-INPUT!E30</f>
        <v/>
      </c>
      <c r="F15" s="25">
        <f>INPUT!F15-INPUT!F30</f>
        <v/>
      </c>
      <c r="G15" s="25">
        <f>INPUT!G15-INPUT!G30</f>
        <v/>
      </c>
      <c r="H15" s="25">
        <f>INPUT!H15-INPUT!H30</f>
        <v/>
      </c>
      <c r="I15" s="25">
        <f>INPUT!I15-INPUT!I30</f>
        <v/>
      </c>
      <c r="J15" s="25">
        <f>INPUT!J15-INPUT!J30</f>
        <v/>
      </c>
      <c r="K15" s="25">
        <f>INPUT!K15-INPUT!K30</f>
        <v/>
      </c>
      <c r="L15" s="25">
        <f>INPUT!L15-INPUT!L30</f>
        <v/>
      </c>
      <c r="M15" s="25">
        <f>INPUT!M15-INPUT!M30</f>
        <v/>
      </c>
      <c r="N15" s="26">
        <f>SUMPRODUCT((COLUMN(B15:M15)-COLUMN(A15)&lt;=CONFIG!B3)*B15:M15)</f>
        <v/>
      </c>
    </row>
    <row r="16">
      <c r="A16" s="24" t="inlineStr">
        <is>
          <t>Other Expenses</t>
        </is>
      </c>
      <c r="B16" s="25">
        <f>INPUT!B16-INPUT!B31</f>
        <v/>
      </c>
      <c r="C16" s="25">
        <f>INPUT!C16-INPUT!C31</f>
        <v/>
      </c>
      <c r="D16" s="25">
        <f>INPUT!D16-INPUT!D31</f>
        <v/>
      </c>
      <c r="E16" s="25">
        <f>INPUT!E16-INPUT!E31</f>
        <v/>
      </c>
      <c r="F16" s="25">
        <f>INPUT!F16-INPUT!F31</f>
        <v/>
      </c>
      <c r="G16" s="25">
        <f>INPUT!G16-INPUT!G31</f>
        <v/>
      </c>
      <c r="H16" s="25">
        <f>INPUT!H16-INPUT!H31</f>
        <v/>
      </c>
      <c r="I16" s="25">
        <f>INPUT!I16-INPUT!I31</f>
        <v/>
      </c>
      <c r="J16" s="25">
        <f>INPUT!J16-INPUT!J31</f>
        <v/>
      </c>
      <c r="K16" s="25">
        <f>INPUT!K16-INPUT!K31</f>
        <v/>
      </c>
      <c r="L16" s="25">
        <f>INPUT!L16-INPUT!L31</f>
        <v/>
      </c>
      <c r="M16" s="25">
        <f>INPUT!M16-INPUT!M31</f>
        <v/>
      </c>
      <c r="N16" s="26">
        <f>SUMPRODUCT((COLUMN(B16:M16)-COLUMN(A16)&lt;=CONFIG!B3)*B16:M16)</f>
        <v/>
      </c>
    </row>
    <row r="18" ht="28" customHeight="1">
      <c r="A18" s="27" t="inlineStr">
        <is>
          <t xml:space="preserve">  VARIANCE (%) = Variance / Budget</t>
        </is>
      </c>
      <c r="B18" s="28" t="n"/>
      <c r="C18" s="28" t="n"/>
      <c r="D18" s="28" t="n"/>
      <c r="E18" s="28" t="n"/>
      <c r="F18" s="28" t="n"/>
      <c r="G18" s="28" t="n"/>
      <c r="H18" s="28" t="n"/>
      <c r="I18" s="28" t="n"/>
      <c r="J18" s="28" t="n"/>
      <c r="K18" s="28" t="n"/>
      <c r="L18" s="28" t="n"/>
      <c r="M18" s="28" t="n"/>
      <c r="N18" s="28" t="n"/>
    </row>
    <row r="19">
      <c r="A19" s="18" t="inlineStr">
        <is>
          <t>Category</t>
        </is>
      </c>
      <c r="B19" s="18" t="inlineStr">
        <is>
          <t>Jan</t>
        </is>
      </c>
      <c r="C19" s="18" t="inlineStr">
        <is>
          <t>Feb</t>
        </is>
      </c>
      <c r="D19" s="18" t="inlineStr">
        <is>
          <t>Mar</t>
        </is>
      </c>
      <c r="E19" s="18" t="inlineStr">
        <is>
          <t>Apr</t>
        </is>
      </c>
      <c r="F19" s="18" t="inlineStr">
        <is>
          <t>May</t>
        </is>
      </c>
      <c r="G19" s="18" t="inlineStr">
        <is>
          <t>Jun</t>
        </is>
      </c>
      <c r="H19" s="18" t="inlineStr">
        <is>
          <t>Jul</t>
        </is>
      </c>
      <c r="I19" s="18" t="inlineStr">
        <is>
          <t>Aug</t>
        </is>
      </c>
      <c r="J19" s="18" t="inlineStr">
        <is>
          <t>Sep</t>
        </is>
      </c>
      <c r="K19" s="18" t="inlineStr">
        <is>
          <t>Oct</t>
        </is>
      </c>
      <c r="L19" s="18" t="inlineStr">
        <is>
          <t>Nov</t>
        </is>
      </c>
      <c r="M19" s="18" t="inlineStr">
        <is>
          <t>Dec</t>
        </is>
      </c>
      <c r="N19" s="23" t="inlineStr">
        <is>
          <t>YTD %</t>
        </is>
      </c>
    </row>
    <row r="20">
      <c r="A20" s="24" t="inlineStr">
        <is>
          <t>Revenue</t>
        </is>
      </c>
      <c r="B20" s="29">
        <f>IF(INPUT!B5=0,0,B5/INPUT!B5)</f>
        <v/>
      </c>
      <c r="C20" s="29">
        <f>IF(INPUT!C5=0,0,C5/INPUT!C5)</f>
        <v/>
      </c>
      <c r="D20" s="29">
        <f>IF(INPUT!D5=0,0,D5/INPUT!D5)</f>
        <v/>
      </c>
      <c r="E20" s="29">
        <f>IF(INPUT!E5=0,0,E5/INPUT!E5)</f>
        <v/>
      </c>
      <c r="F20" s="29">
        <f>IF(INPUT!F5=0,0,F5/INPUT!F5)</f>
        <v/>
      </c>
      <c r="G20" s="29">
        <f>IF(INPUT!G5=0,0,G5/INPUT!G5)</f>
        <v/>
      </c>
      <c r="H20" s="29">
        <f>IF(INPUT!H5=0,0,H5/INPUT!H5)</f>
        <v/>
      </c>
      <c r="I20" s="29">
        <f>IF(INPUT!I5=0,0,I5/INPUT!I5)</f>
        <v/>
      </c>
      <c r="J20" s="29">
        <f>IF(INPUT!J5=0,0,J5/INPUT!J5)</f>
        <v/>
      </c>
      <c r="K20" s="29">
        <f>IF(INPUT!K5=0,0,K5/INPUT!K5)</f>
        <v/>
      </c>
      <c r="L20" s="29">
        <f>IF(INPUT!L5=0,0,L5/INPUT!L5)</f>
        <v/>
      </c>
      <c r="M20" s="29">
        <f>IF(INPUT!M5=0,0,M5/INPUT!M5)</f>
        <v/>
      </c>
      <c r="N20" s="30">
        <f>IF(SUMPRODUCT((COLUMN(INPUT!B5:INPUT!M5)-COLUMN(INPUT!A5)&lt;=CONFIG!B3)*INPUT!B5:INPUT!M5)=0,0,N5/SUMPRODUCT((COLUMN(INPUT!B5:INPUT!M5)-COLUMN(INPUT!A5)&lt;=CONFIG!B3)*INPUT!B5:INPUT!M5))</f>
        <v/>
      </c>
    </row>
    <row r="21">
      <c r="A21" s="24" t="inlineStr">
        <is>
          <t>COGS / Direct Costs</t>
        </is>
      </c>
      <c r="B21" s="29">
        <f>IF(INPUT!B6=0,0,B6/INPUT!B6)</f>
        <v/>
      </c>
      <c r="C21" s="29">
        <f>IF(INPUT!C6=0,0,C6/INPUT!C6)</f>
        <v/>
      </c>
      <c r="D21" s="29">
        <f>IF(INPUT!D6=0,0,D6/INPUT!D6)</f>
        <v/>
      </c>
      <c r="E21" s="29">
        <f>IF(INPUT!E6=0,0,E6/INPUT!E6)</f>
        <v/>
      </c>
      <c r="F21" s="29">
        <f>IF(INPUT!F6=0,0,F6/INPUT!F6)</f>
        <v/>
      </c>
      <c r="G21" s="29">
        <f>IF(INPUT!G6=0,0,G6/INPUT!G6)</f>
        <v/>
      </c>
      <c r="H21" s="29">
        <f>IF(INPUT!H6=0,0,H6/INPUT!H6)</f>
        <v/>
      </c>
      <c r="I21" s="29">
        <f>IF(INPUT!I6=0,0,I6/INPUT!I6)</f>
        <v/>
      </c>
      <c r="J21" s="29">
        <f>IF(INPUT!J6=0,0,J6/INPUT!J6)</f>
        <v/>
      </c>
      <c r="K21" s="29">
        <f>IF(INPUT!K6=0,0,K6/INPUT!K6)</f>
        <v/>
      </c>
      <c r="L21" s="29">
        <f>IF(INPUT!L6=0,0,L6/INPUT!L6)</f>
        <v/>
      </c>
      <c r="M21" s="29">
        <f>IF(INPUT!M6=0,0,M6/INPUT!M6)</f>
        <v/>
      </c>
      <c r="N21" s="30">
        <f>IF(SUMPRODUCT((COLUMN(INPUT!B6:INPUT!M6)-COLUMN(INPUT!A6)&lt;=CONFIG!B3)*INPUT!B6:INPUT!M6)=0,0,N6/SUMPRODUCT((COLUMN(INPUT!B6:INPUT!M6)-COLUMN(INPUT!A6)&lt;=CONFIG!B3)*INPUT!B6:INPUT!M6))</f>
        <v/>
      </c>
    </row>
    <row r="22">
      <c r="A22" s="24" t="inlineStr">
        <is>
          <t>Salaries &amp; Benefits</t>
        </is>
      </c>
      <c r="B22" s="29">
        <f>IF(INPUT!B7=0,0,B7/INPUT!B7)</f>
        <v/>
      </c>
      <c r="C22" s="29">
        <f>IF(INPUT!C7=0,0,C7/INPUT!C7)</f>
        <v/>
      </c>
      <c r="D22" s="29">
        <f>IF(INPUT!D7=0,0,D7/INPUT!D7)</f>
        <v/>
      </c>
      <c r="E22" s="29">
        <f>IF(INPUT!E7=0,0,E7/INPUT!E7)</f>
        <v/>
      </c>
      <c r="F22" s="29">
        <f>IF(INPUT!F7=0,0,F7/INPUT!F7)</f>
        <v/>
      </c>
      <c r="G22" s="29">
        <f>IF(INPUT!G7=0,0,G7/INPUT!G7)</f>
        <v/>
      </c>
      <c r="H22" s="29">
        <f>IF(INPUT!H7=0,0,H7/INPUT!H7)</f>
        <v/>
      </c>
      <c r="I22" s="29">
        <f>IF(INPUT!I7=0,0,I7/INPUT!I7)</f>
        <v/>
      </c>
      <c r="J22" s="29">
        <f>IF(INPUT!J7=0,0,J7/INPUT!J7)</f>
        <v/>
      </c>
      <c r="K22" s="29">
        <f>IF(INPUT!K7=0,0,K7/INPUT!K7)</f>
        <v/>
      </c>
      <c r="L22" s="29">
        <f>IF(INPUT!L7=0,0,L7/INPUT!L7)</f>
        <v/>
      </c>
      <c r="M22" s="29">
        <f>IF(INPUT!M7=0,0,M7/INPUT!M7)</f>
        <v/>
      </c>
      <c r="N22" s="30">
        <f>IF(SUMPRODUCT((COLUMN(INPUT!B7:INPUT!M7)-COLUMN(INPUT!A7)&lt;=CONFIG!B3)*INPUT!B7:INPUT!M7)=0,0,N7/SUMPRODUCT((COLUMN(INPUT!B7:INPUT!M7)-COLUMN(INPUT!A7)&lt;=CONFIG!B3)*INPUT!B7:INPUT!M7))</f>
        <v/>
      </c>
    </row>
    <row r="23">
      <c r="A23" s="24" t="inlineStr">
        <is>
          <t>Rent &amp; Utilities</t>
        </is>
      </c>
      <c r="B23" s="29">
        <f>IF(INPUT!B8=0,0,B8/INPUT!B8)</f>
        <v/>
      </c>
      <c r="C23" s="29">
        <f>IF(INPUT!C8=0,0,C8/INPUT!C8)</f>
        <v/>
      </c>
      <c r="D23" s="29">
        <f>IF(INPUT!D8=0,0,D8/INPUT!D8)</f>
        <v/>
      </c>
      <c r="E23" s="29">
        <f>IF(INPUT!E8=0,0,E8/INPUT!E8)</f>
        <v/>
      </c>
      <c r="F23" s="29">
        <f>IF(INPUT!F8=0,0,F8/INPUT!F8)</f>
        <v/>
      </c>
      <c r="G23" s="29">
        <f>IF(INPUT!G8=0,0,G8/INPUT!G8)</f>
        <v/>
      </c>
      <c r="H23" s="29">
        <f>IF(INPUT!H8=0,0,H8/INPUT!H8)</f>
        <v/>
      </c>
      <c r="I23" s="29">
        <f>IF(INPUT!I8=0,0,I8/INPUT!I8)</f>
        <v/>
      </c>
      <c r="J23" s="29">
        <f>IF(INPUT!J8=0,0,J8/INPUT!J8)</f>
        <v/>
      </c>
      <c r="K23" s="29">
        <f>IF(INPUT!K8=0,0,K8/INPUT!K8)</f>
        <v/>
      </c>
      <c r="L23" s="29">
        <f>IF(INPUT!L8=0,0,L8/INPUT!L8)</f>
        <v/>
      </c>
      <c r="M23" s="29">
        <f>IF(INPUT!M8=0,0,M8/INPUT!M8)</f>
        <v/>
      </c>
      <c r="N23" s="30">
        <f>IF(SUMPRODUCT((COLUMN(INPUT!B8:INPUT!M8)-COLUMN(INPUT!A8)&lt;=CONFIG!B3)*INPUT!B8:INPUT!M8)=0,0,N8/SUMPRODUCT((COLUMN(INPUT!B8:INPUT!M8)-COLUMN(INPUT!A8)&lt;=CONFIG!B3)*INPUT!B8:INPUT!M8))</f>
        <v/>
      </c>
    </row>
    <row r="24">
      <c r="A24" s="24" t="inlineStr">
        <is>
          <t>Marketing &amp; Ads</t>
        </is>
      </c>
      <c r="B24" s="29">
        <f>IF(INPUT!B9=0,0,B9/INPUT!B9)</f>
        <v/>
      </c>
      <c r="C24" s="29">
        <f>IF(INPUT!C9=0,0,C9/INPUT!C9)</f>
        <v/>
      </c>
      <c r="D24" s="29">
        <f>IF(INPUT!D9=0,0,D9/INPUT!D9)</f>
        <v/>
      </c>
      <c r="E24" s="29">
        <f>IF(INPUT!E9=0,0,E9/INPUT!E9)</f>
        <v/>
      </c>
      <c r="F24" s="29">
        <f>IF(INPUT!F9=0,0,F9/INPUT!F9)</f>
        <v/>
      </c>
      <c r="G24" s="29">
        <f>IF(INPUT!G9=0,0,G9/INPUT!G9)</f>
        <v/>
      </c>
      <c r="H24" s="29">
        <f>IF(INPUT!H9=0,0,H9/INPUT!H9)</f>
        <v/>
      </c>
      <c r="I24" s="29">
        <f>IF(INPUT!I9=0,0,I9/INPUT!I9)</f>
        <v/>
      </c>
      <c r="J24" s="29">
        <f>IF(INPUT!J9=0,0,J9/INPUT!J9)</f>
        <v/>
      </c>
      <c r="K24" s="29">
        <f>IF(INPUT!K9=0,0,K9/INPUT!K9)</f>
        <v/>
      </c>
      <c r="L24" s="29">
        <f>IF(INPUT!L9=0,0,L9/INPUT!L9)</f>
        <v/>
      </c>
      <c r="M24" s="29">
        <f>IF(INPUT!M9=0,0,M9/INPUT!M9)</f>
        <v/>
      </c>
      <c r="N24" s="30">
        <f>IF(SUMPRODUCT((COLUMN(INPUT!B9:INPUT!M9)-COLUMN(INPUT!A9)&lt;=CONFIG!B3)*INPUT!B9:INPUT!M9)=0,0,N9/SUMPRODUCT((COLUMN(INPUT!B9:INPUT!M9)-COLUMN(INPUT!A9)&lt;=CONFIG!B3)*INPUT!B9:INPUT!M9))</f>
        <v/>
      </c>
    </row>
    <row r="25">
      <c r="A25" s="24" t="inlineStr">
        <is>
          <t>Software &amp; Tech</t>
        </is>
      </c>
      <c r="B25" s="29">
        <f>IF(INPUT!B10=0,0,B10/INPUT!B10)</f>
        <v/>
      </c>
      <c r="C25" s="29">
        <f>IF(INPUT!C10=0,0,C10/INPUT!C10)</f>
        <v/>
      </c>
      <c r="D25" s="29">
        <f>IF(INPUT!D10=0,0,D10/INPUT!D10)</f>
        <v/>
      </c>
      <c r="E25" s="29">
        <f>IF(INPUT!E10=0,0,E10/INPUT!E10)</f>
        <v/>
      </c>
      <c r="F25" s="29">
        <f>IF(INPUT!F10=0,0,F10/INPUT!F10)</f>
        <v/>
      </c>
      <c r="G25" s="29">
        <f>IF(INPUT!G10=0,0,G10/INPUT!G10)</f>
        <v/>
      </c>
      <c r="H25" s="29">
        <f>IF(INPUT!H10=0,0,H10/INPUT!H10)</f>
        <v/>
      </c>
      <c r="I25" s="29">
        <f>IF(INPUT!I10=0,0,I10/INPUT!I10)</f>
        <v/>
      </c>
      <c r="J25" s="29">
        <f>IF(INPUT!J10=0,0,J10/INPUT!J10)</f>
        <v/>
      </c>
      <c r="K25" s="29">
        <f>IF(INPUT!K10=0,0,K10/INPUT!K10)</f>
        <v/>
      </c>
      <c r="L25" s="29">
        <f>IF(INPUT!L10=0,0,L10/INPUT!L10)</f>
        <v/>
      </c>
      <c r="M25" s="29">
        <f>IF(INPUT!M10=0,0,M10/INPUT!M10)</f>
        <v/>
      </c>
      <c r="N25" s="30">
        <f>IF(SUMPRODUCT((COLUMN(INPUT!B10:INPUT!M10)-COLUMN(INPUT!A10)&lt;=CONFIG!B3)*INPUT!B10:INPUT!M10)=0,0,N10/SUMPRODUCT((COLUMN(INPUT!B10:INPUT!M10)-COLUMN(INPUT!A10)&lt;=CONFIG!B3)*INPUT!B10:INPUT!M10))</f>
        <v/>
      </c>
    </row>
    <row r="26">
      <c r="A26" s="24" t="inlineStr">
        <is>
          <t>Travel &amp; Entertainment</t>
        </is>
      </c>
      <c r="B26" s="29">
        <f>IF(INPUT!B11=0,0,B11/INPUT!B11)</f>
        <v/>
      </c>
      <c r="C26" s="29">
        <f>IF(INPUT!C11=0,0,C11/INPUT!C11)</f>
        <v/>
      </c>
      <c r="D26" s="29">
        <f>IF(INPUT!D11=0,0,D11/INPUT!D11)</f>
        <v/>
      </c>
      <c r="E26" s="29">
        <f>IF(INPUT!E11=0,0,E11/INPUT!E11)</f>
        <v/>
      </c>
      <c r="F26" s="29">
        <f>IF(INPUT!F11=0,0,F11/INPUT!F11)</f>
        <v/>
      </c>
      <c r="G26" s="29">
        <f>IF(INPUT!G11=0,0,G11/INPUT!G11)</f>
        <v/>
      </c>
      <c r="H26" s="29">
        <f>IF(INPUT!H11=0,0,H11/INPUT!H11)</f>
        <v/>
      </c>
      <c r="I26" s="29">
        <f>IF(INPUT!I11=0,0,I11/INPUT!I11)</f>
        <v/>
      </c>
      <c r="J26" s="29">
        <f>IF(INPUT!J11=0,0,J11/INPUT!J11)</f>
        <v/>
      </c>
      <c r="K26" s="29">
        <f>IF(INPUT!K11=0,0,K11/INPUT!K11)</f>
        <v/>
      </c>
      <c r="L26" s="29">
        <f>IF(INPUT!L11=0,0,L11/INPUT!L11)</f>
        <v/>
      </c>
      <c r="M26" s="29">
        <f>IF(INPUT!M11=0,0,M11/INPUT!M11)</f>
        <v/>
      </c>
      <c r="N26" s="30">
        <f>IF(SUMPRODUCT((COLUMN(INPUT!B11:INPUT!M11)-COLUMN(INPUT!A11)&lt;=CONFIG!B3)*INPUT!B11:INPUT!M11)=0,0,N11/SUMPRODUCT((COLUMN(INPUT!B11:INPUT!M11)-COLUMN(INPUT!A11)&lt;=CONFIG!B3)*INPUT!B11:INPUT!M11))</f>
        <v/>
      </c>
    </row>
    <row r="27">
      <c r="A27" s="24" t="inlineStr">
        <is>
          <t>Professional Services</t>
        </is>
      </c>
      <c r="B27" s="29">
        <f>IF(INPUT!B12=0,0,B12/INPUT!B12)</f>
        <v/>
      </c>
      <c r="C27" s="29">
        <f>IF(INPUT!C12=0,0,C12/INPUT!C12)</f>
        <v/>
      </c>
      <c r="D27" s="29">
        <f>IF(INPUT!D12=0,0,D12/INPUT!D12)</f>
        <v/>
      </c>
      <c r="E27" s="29">
        <f>IF(INPUT!E12=0,0,E12/INPUT!E12)</f>
        <v/>
      </c>
      <c r="F27" s="29">
        <f>IF(INPUT!F12=0,0,F12/INPUT!F12)</f>
        <v/>
      </c>
      <c r="G27" s="29">
        <f>IF(INPUT!G12=0,0,G12/INPUT!G12)</f>
        <v/>
      </c>
      <c r="H27" s="29">
        <f>IF(INPUT!H12=0,0,H12/INPUT!H12)</f>
        <v/>
      </c>
      <c r="I27" s="29">
        <f>IF(INPUT!I12=0,0,I12/INPUT!I12)</f>
        <v/>
      </c>
      <c r="J27" s="29">
        <f>IF(INPUT!J12=0,0,J12/INPUT!J12)</f>
        <v/>
      </c>
      <c r="K27" s="29">
        <f>IF(INPUT!K12=0,0,K12/INPUT!K12)</f>
        <v/>
      </c>
      <c r="L27" s="29">
        <f>IF(INPUT!L12=0,0,L12/INPUT!L12)</f>
        <v/>
      </c>
      <c r="M27" s="29">
        <f>IF(INPUT!M12=0,0,M12/INPUT!M12)</f>
        <v/>
      </c>
      <c r="N27" s="30">
        <f>IF(SUMPRODUCT((COLUMN(INPUT!B12:INPUT!M12)-COLUMN(INPUT!A12)&lt;=CONFIG!B3)*INPUT!B12:INPUT!M12)=0,0,N12/SUMPRODUCT((COLUMN(INPUT!B12:INPUT!M12)-COLUMN(INPUT!A12)&lt;=CONFIG!B3)*INPUT!B12:INPUT!M12))</f>
        <v/>
      </c>
    </row>
    <row r="28">
      <c r="A28" s="24" t="inlineStr">
        <is>
          <t>Insurance</t>
        </is>
      </c>
      <c r="B28" s="29">
        <f>IF(INPUT!B13=0,0,B13/INPUT!B13)</f>
        <v/>
      </c>
      <c r="C28" s="29">
        <f>IF(INPUT!C13=0,0,C13/INPUT!C13)</f>
        <v/>
      </c>
      <c r="D28" s="29">
        <f>IF(INPUT!D13=0,0,D13/INPUT!D13)</f>
        <v/>
      </c>
      <c r="E28" s="29">
        <f>IF(INPUT!E13=0,0,E13/INPUT!E13)</f>
        <v/>
      </c>
      <c r="F28" s="29">
        <f>IF(INPUT!F13=0,0,F13/INPUT!F13)</f>
        <v/>
      </c>
      <c r="G28" s="29">
        <f>IF(INPUT!G13=0,0,G13/INPUT!G13)</f>
        <v/>
      </c>
      <c r="H28" s="29">
        <f>IF(INPUT!H13=0,0,H13/INPUT!H13)</f>
        <v/>
      </c>
      <c r="I28" s="29">
        <f>IF(INPUT!I13=0,0,I13/INPUT!I13)</f>
        <v/>
      </c>
      <c r="J28" s="29">
        <f>IF(INPUT!J13=0,0,J13/INPUT!J13)</f>
        <v/>
      </c>
      <c r="K28" s="29">
        <f>IF(INPUT!K13=0,0,K13/INPUT!K13)</f>
        <v/>
      </c>
      <c r="L28" s="29">
        <f>IF(INPUT!L13=0,0,L13/INPUT!L13)</f>
        <v/>
      </c>
      <c r="M28" s="29">
        <f>IF(INPUT!M13=0,0,M13/INPUT!M13)</f>
        <v/>
      </c>
      <c r="N28" s="30">
        <f>IF(SUMPRODUCT((COLUMN(INPUT!B13:INPUT!M13)-COLUMN(INPUT!A13)&lt;=CONFIG!B3)*INPUT!B13:INPUT!M13)=0,0,N13/SUMPRODUCT((COLUMN(INPUT!B13:INPUT!M13)-COLUMN(INPUT!A13)&lt;=CONFIG!B3)*INPUT!B13:INPUT!M13))</f>
        <v/>
      </c>
    </row>
    <row r="29">
      <c r="A29" s="24" t="inlineStr">
        <is>
          <t>Office &amp; Supplies</t>
        </is>
      </c>
      <c r="B29" s="29">
        <f>IF(INPUT!B14=0,0,B14/INPUT!B14)</f>
        <v/>
      </c>
      <c r="C29" s="29">
        <f>IF(INPUT!C14=0,0,C14/INPUT!C14)</f>
        <v/>
      </c>
      <c r="D29" s="29">
        <f>IF(INPUT!D14=0,0,D14/INPUT!D14)</f>
        <v/>
      </c>
      <c r="E29" s="29">
        <f>IF(INPUT!E14=0,0,E14/INPUT!E14)</f>
        <v/>
      </c>
      <c r="F29" s="29">
        <f>IF(INPUT!F14=0,0,F14/INPUT!F14)</f>
        <v/>
      </c>
      <c r="G29" s="29">
        <f>IF(INPUT!G14=0,0,G14/INPUT!G14)</f>
        <v/>
      </c>
      <c r="H29" s="29">
        <f>IF(INPUT!H14=0,0,H14/INPUT!H14)</f>
        <v/>
      </c>
      <c r="I29" s="29">
        <f>IF(INPUT!I14=0,0,I14/INPUT!I14)</f>
        <v/>
      </c>
      <c r="J29" s="29">
        <f>IF(INPUT!J14=0,0,J14/INPUT!J14)</f>
        <v/>
      </c>
      <c r="K29" s="29">
        <f>IF(INPUT!K14=0,0,K14/INPUT!K14)</f>
        <v/>
      </c>
      <c r="L29" s="29">
        <f>IF(INPUT!L14=0,0,L14/INPUT!L14)</f>
        <v/>
      </c>
      <c r="M29" s="29">
        <f>IF(INPUT!M14=0,0,M14/INPUT!M14)</f>
        <v/>
      </c>
      <c r="N29" s="30">
        <f>IF(SUMPRODUCT((COLUMN(INPUT!B14:INPUT!M14)-COLUMN(INPUT!A14)&lt;=CONFIG!B3)*INPUT!B14:INPUT!M14)=0,0,N14/SUMPRODUCT((COLUMN(INPUT!B14:INPUT!M14)-COLUMN(INPUT!A14)&lt;=CONFIG!B3)*INPUT!B14:INPUT!M14))</f>
        <v/>
      </c>
    </row>
    <row r="30">
      <c r="A30" s="24" t="inlineStr">
        <is>
          <t>Depreciation</t>
        </is>
      </c>
      <c r="B30" s="29">
        <f>IF(INPUT!B15=0,0,B15/INPUT!B15)</f>
        <v/>
      </c>
      <c r="C30" s="29">
        <f>IF(INPUT!C15=0,0,C15/INPUT!C15)</f>
        <v/>
      </c>
      <c r="D30" s="29">
        <f>IF(INPUT!D15=0,0,D15/INPUT!D15)</f>
        <v/>
      </c>
      <c r="E30" s="29">
        <f>IF(INPUT!E15=0,0,E15/INPUT!E15)</f>
        <v/>
      </c>
      <c r="F30" s="29">
        <f>IF(INPUT!F15=0,0,F15/INPUT!F15)</f>
        <v/>
      </c>
      <c r="G30" s="29">
        <f>IF(INPUT!G15=0,0,G15/INPUT!G15)</f>
        <v/>
      </c>
      <c r="H30" s="29">
        <f>IF(INPUT!H15=0,0,H15/INPUT!H15)</f>
        <v/>
      </c>
      <c r="I30" s="29">
        <f>IF(INPUT!I15=0,0,I15/INPUT!I15)</f>
        <v/>
      </c>
      <c r="J30" s="29">
        <f>IF(INPUT!J15=0,0,J15/INPUT!J15)</f>
        <v/>
      </c>
      <c r="K30" s="29">
        <f>IF(INPUT!K15=0,0,K15/INPUT!K15)</f>
        <v/>
      </c>
      <c r="L30" s="29">
        <f>IF(INPUT!L15=0,0,L15/INPUT!L15)</f>
        <v/>
      </c>
      <c r="M30" s="29">
        <f>IF(INPUT!M15=0,0,M15/INPUT!M15)</f>
        <v/>
      </c>
      <c r="N30" s="30">
        <f>IF(SUMPRODUCT((COLUMN(INPUT!B15:INPUT!M15)-COLUMN(INPUT!A15)&lt;=CONFIG!B3)*INPUT!B15:INPUT!M15)=0,0,N15/SUMPRODUCT((COLUMN(INPUT!B15:INPUT!M15)-COLUMN(INPUT!A15)&lt;=CONFIG!B3)*INPUT!B15:INPUT!M15))</f>
        <v/>
      </c>
    </row>
    <row r="31">
      <c r="A31" s="24" t="inlineStr">
        <is>
          <t>Other Expenses</t>
        </is>
      </c>
      <c r="B31" s="29">
        <f>IF(INPUT!B16=0,0,B16/INPUT!B16)</f>
        <v/>
      </c>
      <c r="C31" s="29">
        <f>IF(INPUT!C16=0,0,C16/INPUT!C16)</f>
        <v/>
      </c>
      <c r="D31" s="29">
        <f>IF(INPUT!D16=0,0,D16/INPUT!D16)</f>
        <v/>
      </c>
      <c r="E31" s="29">
        <f>IF(INPUT!E16=0,0,E16/INPUT!E16)</f>
        <v/>
      </c>
      <c r="F31" s="29">
        <f>IF(INPUT!F16=0,0,F16/INPUT!F16)</f>
        <v/>
      </c>
      <c r="G31" s="29">
        <f>IF(INPUT!G16=0,0,G16/INPUT!G16)</f>
        <v/>
      </c>
      <c r="H31" s="29">
        <f>IF(INPUT!H16=0,0,H16/INPUT!H16)</f>
        <v/>
      </c>
      <c r="I31" s="29">
        <f>IF(INPUT!I16=0,0,I16/INPUT!I16)</f>
        <v/>
      </c>
      <c r="J31" s="29">
        <f>IF(INPUT!J16=0,0,J16/INPUT!J16)</f>
        <v/>
      </c>
      <c r="K31" s="29">
        <f>IF(INPUT!K16=0,0,K16/INPUT!K16)</f>
        <v/>
      </c>
      <c r="L31" s="29">
        <f>IF(INPUT!L16=0,0,L16/INPUT!L16)</f>
        <v/>
      </c>
      <c r="M31" s="29">
        <f>IF(INPUT!M16=0,0,M16/INPUT!M16)</f>
        <v/>
      </c>
      <c r="N31" s="30">
        <f>IF(SUMPRODUCT((COLUMN(INPUT!B16:INPUT!M16)-COLUMN(INPUT!A16)&lt;=CONFIG!B3)*INPUT!B16:INPUT!M16)=0,0,N16/SUMPRODUCT((COLUMN(INPUT!B16:INPUT!M16)-COLUMN(INPUT!A16)&lt;=CONFIG!B3)*INPUT!B16:INPUT!M16))</f>
        <v/>
      </c>
    </row>
    <row r="33" ht="28" customHeight="1">
      <c r="A33" s="31" t="inlineStr">
        <is>
          <t xml:space="preserve">  STATUS (Traffic Light)</t>
        </is>
      </c>
      <c r="B33" s="32" t="n"/>
      <c r="C33" s="32" t="n"/>
      <c r="D33" s="32" t="n"/>
      <c r="E33" s="32" t="n"/>
      <c r="F33" s="32" t="n"/>
      <c r="G33" s="32" t="n"/>
      <c r="H33" s="32" t="n"/>
      <c r="I33" s="32" t="n"/>
      <c r="J33" s="32" t="n"/>
      <c r="K33" s="32" t="n"/>
      <c r="L33" s="32" t="n"/>
      <c r="M33" s="32" t="n"/>
      <c r="N33" s="32" t="n"/>
    </row>
    <row r="34">
      <c r="A34" s="18" t="inlineStr">
        <is>
          <t>Category</t>
        </is>
      </c>
      <c r="B34" s="18" t="inlineStr">
        <is>
          <t>Jan</t>
        </is>
      </c>
      <c r="C34" s="18" t="inlineStr">
        <is>
          <t>Feb</t>
        </is>
      </c>
      <c r="D34" s="18" t="inlineStr">
        <is>
          <t>Mar</t>
        </is>
      </c>
      <c r="E34" s="18" t="inlineStr">
        <is>
          <t>Apr</t>
        </is>
      </c>
      <c r="F34" s="18" t="inlineStr">
        <is>
          <t>May</t>
        </is>
      </c>
      <c r="G34" s="18" t="inlineStr">
        <is>
          <t>Jun</t>
        </is>
      </c>
      <c r="H34" s="18" t="inlineStr">
        <is>
          <t>Jul</t>
        </is>
      </c>
      <c r="I34" s="18" t="inlineStr">
        <is>
          <t>Aug</t>
        </is>
      </c>
      <c r="J34" s="18" t="inlineStr">
        <is>
          <t>Sep</t>
        </is>
      </c>
      <c r="K34" s="18" t="inlineStr">
        <is>
          <t>Oct</t>
        </is>
      </c>
      <c r="L34" s="18" t="inlineStr">
        <is>
          <t>Nov</t>
        </is>
      </c>
      <c r="M34" s="18" t="inlineStr">
        <is>
          <t>Dec</t>
        </is>
      </c>
      <c r="N34" s="23" t="inlineStr">
        <is>
          <t>YTD Status</t>
        </is>
      </c>
    </row>
    <row r="35">
      <c r="A35" s="24" t="inlineStr">
        <is>
          <t>Revenue</t>
        </is>
      </c>
      <c r="B35" s="33">
        <f>IF(B20=0,"",IF(B20&gt;=-CONFIG!B4,"GREEN",IF(B20&gt;=-CONFIG!B5,"YELLOW","RED")))</f>
        <v/>
      </c>
      <c r="C35" s="33">
        <f>IF(C20=0,"",IF(C20&gt;=-CONFIG!B4,"GREEN",IF(C20&gt;=-CONFIG!B5,"YELLOW","RED")))</f>
        <v/>
      </c>
      <c r="D35" s="33">
        <f>IF(D20=0,"",IF(D20&gt;=-CONFIG!B4,"GREEN",IF(D20&gt;=-CONFIG!B5,"YELLOW","RED")))</f>
        <v/>
      </c>
      <c r="E35" s="33">
        <f>IF(E20=0,"",IF(E20&gt;=-CONFIG!B4,"GREEN",IF(E20&gt;=-CONFIG!B5,"YELLOW","RED")))</f>
        <v/>
      </c>
      <c r="F35" s="33">
        <f>IF(F20=0,"",IF(F20&gt;=-CONFIG!B4,"GREEN",IF(F20&gt;=-CONFIG!B5,"YELLOW","RED")))</f>
        <v/>
      </c>
      <c r="G35" s="33">
        <f>IF(G20=0,"",IF(G20&gt;=-CONFIG!B4,"GREEN",IF(G20&gt;=-CONFIG!B5,"YELLOW","RED")))</f>
        <v/>
      </c>
      <c r="H35" s="33">
        <f>IF(H20=0,"",IF(H20&gt;=-CONFIG!B4,"GREEN",IF(H20&gt;=-CONFIG!B5,"YELLOW","RED")))</f>
        <v/>
      </c>
      <c r="I35" s="33">
        <f>IF(I20=0,"",IF(I20&gt;=-CONFIG!B4,"GREEN",IF(I20&gt;=-CONFIG!B5,"YELLOW","RED")))</f>
        <v/>
      </c>
      <c r="J35" s="33">
        <f>IF(J20=0,"",IF(J20&gt;=-CONFIG!B4,"GREEN",IF(J20&gt;=-CONFIG!B5,"YELLOW","RED")))</f>
        <v/>
      </c>
      <c r="K35" s="33">
        <f>IF(K20=0,"",IF(K20&gt;=-CONFIG!B4,"GREEN",IF(K20&gt;=-CONFIG!B5,"YELLOW","RED")))</f>
        <v/>
      </c>
      <c r="L35" s="33">
        <f>IF(L20=0,"",IF(L20&gt;=-CONFIG!B4,"GREEN",IF(L20&gt;=-CONFIG!B5,"YELLOW","RED")))</f>
        <v/>
      </c>
      <c r="M35" s="33">
        <f>IF(M20=0,"",IF(M20&gt;=-CONFIG!B4,"GREEN",IF(M20&gt;=-CONFIG!B5,"YELLOW","RED")))</f>
        <v/>
      </c>
      <c r="N35" s="34">
        <f>IF(N20=0,"",IF(N20&gt;=-CONFIG!B4,"GREEN",IF(N20&gt;=-CONFIG!B5,"YELLOW","RED")))</f>
        <v/>
      </c>
    </row>
    <row r="36">
      <c r="A36" s="24" t="inlineStr">
        <is>
          <t>COGS / Direct Costs</t>
        </is>
      </c>
      <c r="B36" s="33">
        <f>IF(B21=0,"",IF(B21&gt;=-CONFIG!B4,"GREEN",IF(B21&gt;=-CONFIG!B5,"YELLOW","RED")))</f>
        <v/>
      </c>
      <c r="C36" s="33">
        <f>IF(C21=0,"",IF(C21&gt;=-CONFIG!B4,"GREEN",IF(C21&gt;=-CONFIG!B5,"YELLOW","RED")))</f>
        <v/>
      </c>
      <c r="D36" s="33">
        <f>IF(D21=0,"",IF(D21&gt;=-CONFIG!B4,"GREEN",IF(D21&gt;=-CONFIG!B5,"YELLOW","RED")))</f>
        <v/>
      </c>
      <c r="E36" s="33">
        <f>IF(E21=0,"",IF(E21&gt;=-CONFIG!B4,"GREEN",IF(E21&gt;=-CONFIG!B5,"YELLOW","RED")))</f>
        <v/>
      </c>
      <c r="F36" s="33">
        <f>IF(F21=0,"",IF(F21&gt;=-CONFIG!B4,"GREEN",IF(F21&gt;=-CONFIG!B5,"YELLOW","RED")))</f>
        <v/>
      </c>
      <c r="G36" s="33">
        <f>IF(G21=0,"",IF(G21&gt;=-CONFIG!B4,"GREEN",IF(G21&gt;=-CONFIG!B5,"YELLOW","RED")))</f>
        <v/>
      </c>
      <c r="H36" s="33">
        <f>IF(H21=0,"",IF(H21&gt;=-CONFIG!B4,"GREEN",IF(H21&gt;=-CONFIG!B5,"YELLOW","RED")))</f>
        <v/>
      </c>
      <c r="I36" s="33">
        <f>IF(I21=0,"",IF(I21&gt;=-CONFIG!B4,"GREEN",IF(I21&gt;=-CONFIG!B5,"YELLOW","RED")))</f>
        <v/>
      </c>
      <c r="J36" s="33">
        <f>IF(J21=0,"",IF(J21&gt;=-CONFIG!B4,"GREEN",IF(J21&gt;=-CONFIG!B5,"YELLOW","RED")))</f>
        <v/>
      </c>
      <c r="K36" s="33">
        <f>IF(K21=0,"",IF(K21&gt;=-CONFIG!B4,"GREEN",IF(K21&gt;=-CONFIG!B5,"YELLOW","RED")))</f>
        <v/>
      </c>
      <c r="L36" s="33">
        <f>IF(L21=0,"",IF(L21&gt;=-CONFIG!B4,"GREEN",IF(L21&gt;=-CONFIG!B5,"YELLOW","RED")))</f>
        <v/>
      </c>
      <c r="M36" s="33">
        <f>IF(M21=0,"",IF(M21&gt;=-CONFIG!B4,"GREEN",IF(M21&gt;=-CONFIG!B5,"YELLOW","RED")))</f>
        <v/>
      </c>
      <c r="N36" s="34">
        <f>IF(N21=0,"",IF(N21&gt;=-CONFIG!B4,"GREEN",IF(N21&gt;=-CONFIG!B5,"YELLOW","RED")))</f>
        <v/>
      </c>
    </row>
    <row r="37">
      <c r="A37" s="24" t="inlineStr">
        <is>
          <t>Salaries &amp; Benefits</t>
        </is>
      </c>
      <c r="B37" s="33">
        <f>IF(B22=0,"",IF(B22&gt;=-CONFIG!B4,"GREEN",IF(B22&gt;=-CONFIG!B5,"YELLOW","RED")))</f>
        <v/>
      </c>
      <c r="C37" s="33">
        <f>IF(C22=0,"",IF(C22&gt;=-CONFIG!B4,"GREEN",IF(C22&gt;=-CONFIG!B5,"YELLOW","RED")))</f>
        <v/>
      </c>
      <c r="D37" s="33">
        <f>IF(D22=0,"",IF(D22&gt;=-CONFIG!B4,"GREEN",IF(D22&gt;=-CONFIG!B5,"YELLOW","RED")))</f>
        <v/>
      </c>
      <c r="E37" s="33">
        <f>IF(E22=0,"",IF(E22&gt;=-CONFIG!B4,"GREEN",IF(E22&gt;=-CONFIG!B5,"YELLOW","RED")))</f>
        <v/>
      </c>
      <c r="F37" s="33">
        <f>IF(F22=0,"",IF(F22&gt;=-CONFIG!B4,"GREEN",IF(F22&gt;=-CONFIG!B5,"YELLOW","RED")))</f>
        <v/>
      </c>
      <c r="G37" s="33">
        <f>IF(G22=0,"",IF(G22&gt;=-CONFIG!B4,"GREEN",IF(G22&gt;=-CONFIG!B5,"YELLOW","RED")))</f>
        <v/>
      </c>
      <c r="H37" s="33">
        <f>IF(H22=0,"",IF(H22&gt;=-CONFIG!B4,"GREEN",IF(H22&gt;=-CONFIG!B5,"YELLOW","RED")))</f>
        <v/>
      </c>
      <c r="I37" s="33">
        <f>IF(I22=0,"",IF(I22&gt;=-CONFIG!B4,"GREEN",IF(I22&gt;=-CONFIG!B5,"YELLOW","RED")))</f>
        <v/>
      </c>
      <c r="J37" s="33">
        <f>IF(J22=0,"",IF(J22&gt;=-CONFIG!B4,"GREEN",IF(J22&gt;=-CONFIG!B5,"YELLOW","RED")))</f>
        <v/>
      </c>
      <c r="K37" s="33">
        <f>IF(K22=0,"",IF(K22&gt;=-CONFIG!B4,"GREEN",IF(K22&gt;=-CONFIG!B5,"YELLOW","RED")))</f>
        <v/>
      </c>
      <c r="L37" s="33">
        <f>IF(L22=0,"",IF(L22&gt;=-CONFIG!B4,"GREEN",IF(L22&gt;=-CONFIG!B5,"YELLOW","RED")))</f>
        <v/>
      </c>
      <c r="M37" s="33">
        <f>IF(M22=0,"",IF(M22&gt;=-CONFIG!B4,"GREEN",IF(M22&gt;=-CONFIG!B5,"YELLOW","RED")))</f>
        <v/>
      </c>
      <c r="N37" s="34">
        <f>IF(N22=0,"",IF(N22&gt;=-CONFIG!B4,"GREEN",IF(N22&gt;=-CONFIG!B5,"YELLOW","RED")))</f>
        <v/>
      </c>
    </row>
    <row r="38">
      <c r="A38" s="24" t="inlineStr">
        <is>
          <t>Rent &amp; Utilities</t>
        </is>
      </c>
      <c r="B38" s="33">
        <f>IF(B23=0,"",IF(B23&gt;=-CONFIG!B4,"GREEN",IF(B23&gt;=-CONFIG!B5,"YELLOW","RED")))</f>
        <v/>
      </c>
      <c r="C38" s="33">
        <f>IF(C23=0,"",IF(C23&gt;=-CONFIG!B4,"GREEN",IF(C23&gt;=-CONFIG!B5,"YELLOW","RED")))</f>
        <v/>
      </c>
      <c r="D38" s="33">
        <f>IF(D23=0,"",IF(D23&gt;=-CONFIG!B4,"GREEN",IF(D23&gt;=-CONFIG!B5,"YELLOW","RED")))</f>
        <v/>
      </c>
      <c r="E38" s="33">
        <f>IF(E23=0,"",IF(E23&gt;=-CONFIG!B4,"GREEN",IF(E23&gt;=-CONFIG!B5,"YELLOW","RED")))</f>
        <v/>
      </c>
      <c r="F38" s="33">
        <f>IF(F23=0,"",IF(F23&gt;=-CONFIG!B4,"GREEN",IF(F23&gt;=-CONFIG!B5,"YELLOW","RED")))</f>
        <v/>
      </c>
      <c r="G38" s="33">
        <f>IF(G23=0,"",IF(G23&gt;=-CONFIG!B4,"GREEN",IF(G23&gt;=-CONFIG!B5,"YELLOW","RED")))</f>
        <v/>
      </c>
      <c r="H38" s="33">
        <f>IF(H23=0,"",IF(H23&gt;=-CONFIG!B4,"GREEN",IF(H23&gt;=-CONFIG!B5,"YELLOW","RED")))</f>
        <v/>
      </c>
      <c r="I38" s="33">
        <f>IF(I23=0,"",IF(I23&gt;=-CONFIG!B4,"GREEN",IF(I23&gt;=-CONFIG!B5,"YELLOW","RED")))</f>
        <v/>
      </c>
      <c r="J38" s="33">
        <f>IF(J23=0,"",IF(J23&gt;=-CONFIG!B4,"GREEN",IF(J23&gt;=-CONFIG!B5,"YELLOW","RED")))</f>
        <v/>
      </c>
      <c r="K38" s="33">
        <f>IF(K23=0,"",IF(K23&gt;=-CONFIG!B4,"GREEN",IF(K23&gt;=-CONFIG!B5,"YELLOW","RED")))</f>
        <v/>
      </c>
      <c r="L38" s="33">
        <f>IF(L23=0,"",IF(L23&gt;=-CONFIG!B4,"GREEN",IF(L23&gt;=-CONFIG!B5,"YELLOW","RED")))</f>
        <v/>
      </c>
      <c r="M38" s="33">
        <f>IF(M23=0,"",IF(M23&gt;=-CONFIG!B4,"GREEN",IF(M23&gt;=-CONFIG!B5,"YELLOW","RED")))</f>
        <v/>
      </c>
      <c r="N38" s="34">
        <f>IF(N23=0,"",IF(N23&gt;=-CONFIG!B4,"GREEN",IF(N23&gt;=-CONFIG!B5,"YELLOW","RED")))</f>
        <v/>
      </c>
    </row>
    <row r="39">
      <c r="A39" s="24" t="inlineStr">
        <is>
          <t>Marketing &amp; Ads</t>
        </is>
      </c>
      <c r="B39" s="33">
        <f>IF(B24=0,"",IF(B24&gt;=-CONFIG!B4,"GREEN",IF(B24&gt;=-CONFIG!B5,"YELLOW","RED")))</f>
        <v/>
      </c>
      <c r="C39" s="33">
        <f>IF(C24=0,"",IF(C24&gt;=-CONFIG!B4,"GREEN",IF(C24&gt;=-CONFIG!B5,"YELLOW","RED")))</f>
        <v/>
      </c>
      <c r="D39" s="33">
        <f>IF(D24=0,"",IF(D24&gt;=-CONFIG!B4,"GREEN",IF(D24&gt;=-CONFIG!B5,"YELLOW","RED")))</f>
        <v/>
      </c>
      <c r="E39" s="33">
        <f>IF(E24=0,"",IF(E24&gt;=-CONFIG!B4,"GREEN",IF(E24&gt;=-CONFIG!B5,"YELLOW","RED")))</f>
        <v/>
      </c>
      <c r="F39" s="33">
        <f>IF(F24=0,"",IF(F24&gt;=-CONFIG!B4,"GREEN",IF(F24&gt;=-CONFIG!B5,"YELLOW","RED")))</f>
        <v/>
      </c>
      <c r="G39" s="33">
        <f>IF(G24=0,"",IF(G24&gt;=-CONFIG!B4,"GREEN",IF(G24&gt;=-CONFIG!B5,"YELLOW","RED")))</f>
        <v/>
      </c>
      <c r="H39" s="33">
        <f>IF(H24=0,"",IF(H24&gt;=-CONFIG!B4,"GREEN",IF(H24&gt;=-CONFIG!B5,"YELLOW","RED")))</f>
        <v/>
      </c>
      <c r="I39" s="33">
        <f>IF(I24=0,"",IF(I24&gt;=-CONFIG!B4,"GREEN",IF(I24&gt;=-CONFIG!B5,"YELLOW","RED")))</f>
        <v/>
      </c>
      <c r="J39" s="33">
        <f>IF(J24=0,"",IF(J24&gt;=-CONFIG!B4,"GREEN",IF(J24&gt;=-CONFIG!B5,"YELLOW","RED")))</f>
        <v/>
      </c>
      <c r="K39" s="33">
        <f>IF(K24=0,"",IF(K24&gt;=-CONFIG!B4,"GREEN",IF(K24&gt;=-CONFIG!B5,"YELLOW","RED")))</f>
        <v/>
      </c>
      <c r="L39" s="33">
        <f>IF(L24=0,"",IF(L24&gt;=-CONFIG!B4,"GREEN",IF(L24&gt;=-CONFIG!B5,"YELLOW","RED")))</f>
        <v/>
      </c>
      <c r="M39" s="33">
        <f>IF(M24=0,"",IF(M24&gt;=-CONFIG!B4,"GREEN",IF(M24&gt;=-CONFIG!B5,"YELLOW","RED")))</f>
        <v/>
      </c>
      <c r="N39" s="34">
        <f>IF(N24=0,"",IF(N24&gt;=-CONFIG!B4,"GREEN",IF(N24&gt;=-CONFIG!B5,"YELLOW","RED")))</f>
        <v/>
      </c>
    </row>
    <row r="40">
      <c r="A40" s="24" t="inlineStr">
        <is>
          <t>Software &amp; Tech</t>
        </is>
      </c>
      <c r="B40" s="33">
        <f>IF(B25=0,"",IF(B25&gt;=-CONFIG!B4,"GREEN",IF(B25&gt;=-CONFIG!B5,"YELLOW","RED")))</f>
        <v/>
      </c>
      <c r="C40" s="33">
        <f>IF(C25=0,"",IF(C25&gt;=-CONFIG!B4,"GREEN",IF(C25&gt;=-CONFIG!B5,"YELLOW","RED")))</f>
        <v/>
      </c>
      <c r="D40" s="33">
        <f>IF(D25=0,"",IF(D25&gt;=-CONFIG!B4,"GREEN",IF(D25&gt;=-CONFIG!B5,"YELLOW","RED")))</f>
        <v/>
      </c>
      <c r="E40" s="33">
        <f>IF(E25=0,"",IF(E25&gt;=-CONFIG!B4,"GREEN",IF(E25&gt;=-CONFIG!B5,"YELLOW","RED")))</f>
        <v/>
      </c>
      <c r="F40" s="33">
        <f>IF(F25=0,"",IF(F25&gt;=-CONFIG!B4,"GREEN",IF(F25&gt;=-CONFIG!B5,"YELLOW","RED")))</f>
        <v/>
      </c>
      <c r="G40" s="33">
        <f>IF(G25=0,"",IF(G25&gt;=-CONFIG!B4,"GREEN",IF(G25&gt;=-CONFIG!B5,"YELLOW","RED")))</f>
        <v/>
      </c>
      <c r="H40" s="33">
        <f>IF(H25=0,"",IF(H25&gt;=-CONFIG!B4,"GREEN",IF(H25&gt;=-CONFIG!B5,"YELLOW","RED")))</f>
        <v/>
      </c>
      <c r="I40" s="33">
        <f>IF(I25=0,"",IF(I25&gt;=-CONFIG!B4,"GREEN",IF(I25&gt;=-CONFIG!B5,"YELLOW","RED")))</f>
        <v/>
      </c>
      <c r="J40" s="33">
        <f>IF(J25=0,"",IF(J25&gt;=-CONFIG!B4,"GREEN",IF(J25&gt;=-CONFIG!B5,"YELLOW","RED")))</f>
        <v/>
      </c>
      <c r="K40" s="33">
        <f>IF(K25=0,"",IF(K25&gt;=-CONFIG!B4,"GREEN",IF(K25&gt;=-CONFIG!B5,"YELLOW","RED")))</f>
        <v/>
      </c>
      <c r="L40" s="33">
        <f>IF(L25=0,"",IF(L25&gt;=-CONFIG!B4,"GREEN",IF(L25&gt;=-CONFIG!B5,"YELLOW","RED")))</f>
        <v/>
      </c>
      <c r="M40" s="33">
        <f>IF(M25=0,"",IF(M25&gt;=-CONFIG!B4,"GREEN",IF(M25&gt;=-CONFIG!B5,"YELLOW","RED")))</f>
        <v/>
      </c>
      <c r="N40" s="34">
        <f>IF(N25=0,"",IF(N25&gt;=-CONFIG!B4,"GREEN",IF(N25&gt;=-CONFIG!B5,"YELLOW","RED")))</f>
        <v/>
      </c>
    </row>
    <row r="41">
      <c r="A41" s="24" t="inlineStr">
        <is>
          <t>Travel &amp; Entertainment</t>
        </is>
      </c>
      <c r="B41" s="33">
        <f>IF(B26=0,"",IF(B26&gt;=-CONFIG!B4,"GREEN",IF(B26&gt;=-CONFIG!B5,"YELLOW","RED")))</f>
        <v/>
      </c>
      <c r="C41" s="33">
        <f>IF(C26=0,"",IF(C26&gt;=-CONFIG!B4,"GREEN",IF(C26&gt;=-CONFIG!B5,"YELLOW","RED")))</f>
        <v/>
      </c>
      <c r="D41" s="33">
        <f>IF(D26=0,"",IF(D26&gt;=-CONFIG!B4,"GREEN",IF(D26&gt;=-CONFIG!B5,"YELLOW","RED")))</f>
        <v/>
      </c>
      <c r="E41" s="33">
        <f>IF(E26=0,"",IF(E26&gt;=-CONFIG!B4,"GREEN",IF(E26&gt;=-CONFIG!B5,"YELLOW","RED")))</f>
        <v/>
      </c>
      <c r="F41" s="33">
        <f>IF(F26=0,"",IF(F26&gt;=-CONFIG!B4,"GREEN",IF(F26&gt;=-CONFIG!B5,"YELLOW","RED")))</f>
        <v/>
      </c>
      <c r="G41" s="33">
        <f>IF(G26=0,"",IF(G26&gt;=-CONFIG!B4,"GREEN",IF(G26&gt;=-CONFIG!B5,"YELLOW","RED")))</f>
        <v/>
      </c>
      <c r="H41" s="33">
        <f>IF(H26=0,"",IF(H26&gt;=-CONFIG!B4,"GREEN",IF(H26&gt;=-CONFIG!B5,"YELLOW","RED")))</f>
        <v/>
      </c>
      <c r="I41" s="33">
        <f>IF(I26=0,"",IF(I26&gt;=-CONFIG!B4,"GREEN",IF(I26&gt;=-CONFIG!B5,"YELLOW","RED")))</f>
        <v/>
      </c>
      <c r="J41" s="33">
        <f>IF(J26=0,"",IF(J26&gt;=-CONFIG!B4,"GREEN",IF(J26&gt;=-CONFIG!B5,"YELLOW","RED")))</f>
        <v/>
      </c>
      <c r="K41" s="33">
        <f>IF(K26=0,"",IF(K26&gt;=-CONFIG!B4,"GREEN",IF(K26&gt;=-CONFIG!B5,"YELLOW","RED")))</f>
        <v/>
      </c>
      <c r="L41" s="33">
        <f>IF(L26=0,"",IF(L26&gt;=-CONFIG!B4,"GREEN",IF(L26&gt;=-CONFIG!B5,"YELLOW","RED")))</f>
        <v/>
      </c>
      <c r="M41" s="33">
        <f>IF(M26=0,"",IF(M26&gt;=-CONFIG!B4,"GREEN",IF(M26&gt;=-CONFIG!B5,"YELLOW","RED")))</f>
        <v/>
      </c>
      <c r="N41" s="34">
        <f>IF(N26=0,"",IF(N26&gt;=-CONFIG!B4,"GREEN",IF(N26&gt;=-CONFIG!B5,"YELLOW","RED")))</f>
        <v/>
      </c>
    </row>
    <row r="42">
      <c r="A42" s="24" t="inlineStr">
        <is>
          <t>Professional Services</t>
        </is>
      </c>
      <c r="B42" s="33">
        <f>IF(B27=0,"",IF(B27&gt;=-CONFIG!B4,"GREEN",IF(B27&gt;=-CONFIG!B5,"YELLOW","RED")))</f>
        <v/>
      </c>
      <c r="C42" s="33">
        <f>IF(C27=0,"",IF(C27&gt;=-CONFIG!B4,"GREEN",IF(C27&gt;=-CONFIG!B5,"YELLOW","RED")))</f>
        <v/>
      </c>
      <c r="D42" s="33">
        <f>IF(D27=0,"",IF(D27&gt;=-CONFIG!B4,"GREEN",IF(D27&gt;=-CONFIG!B5,"YELLOW","RED")))</f>
        <v/>
      </c>
      <c r="E42" s="33">
        <f>IF(E27=0,"",IF(E27&gt;=-CONFIG!B4,"GREEN",IF(E27&gt;=-CONFIG!B5,"YELLOW","RED")))</f>
        <v/>
      </c>
      <c r="F42" s="33">
        <f>IF(F27=0,"",IF(F27&gt;=-CONFIG!B4,"GREEN",IF(F27&gt;=-CONFIG!B5,"YELLOW","RED")))</f>
        <v/>
      </c>
      <c r="G42" s="33">
        <f>IF(G27=0,"",IF(G27&gt;=-CONFIG!B4,"GREEN",IF(G27&gt;=-CONFIG!B5,"YELLOW","RED")))</f>
        <v/>
      </c>
      <c r="H42" s="33">
        <f>IF(H27=0,"",IF(H27&gt;=-CONFIG!B4,"GREEN",IF(H27&gt;=-CONFIG!B5,"YELLOW","RED")))</f>
        <v/>
      </c>
      <c r="I42" s="33">
        <f>IF(I27=0,"",IF(I27&gt;=-CONFIG!B4,"GREEN",IF(I27&gt;=-CONFIG!B5,"YELLOW","RED")))</f>
        <v/>
      </c>
      <c r="J42" s="33">
        <f>IF(J27=0,"",IF(J27&gt;=-CONFIG!B4,"GREEN",IF(J27&gt;=-CONFIG!B5,"YELLOW","RED")))</f>
        <v/>
      </c>
      <c r="K42" s="33">
        <f>IF(K27=0,"",IF(K27&gt;=-CONFIG!B4,"GREEN",IF(K27&gt;=-CONFIG!B5,"YELLOW","RED")))</f>
        <v/>
      </c>
      <c r="L42" s="33">
        <f>IF(L27=0,"",IF(L27&gt;=-CONFIG!B4,"GREEN",IF(L27&gt;=-CONFIG!B5,"YELLOW","RED")))</f>
        <v/>
      </c>
      <c r="M42" s="33">
        <f>IF(M27=0,"",IF(M27&gt;=-CONFIG!B4,"GREEN",IF(M27&gt;=-CONFIG!B5,"YELLOW","RED")))</f>
        <v/>
      </c>
      <c r="N42" s="34">
        <f>IF(N27=0,"",IF(N27&gt;=-CONFIG!B4,"GREEN",IF(N27&gt;=-CONFIG!B5,"YELLOW","RED")))</f>
        <v/>
      </c>
    </row>
    <row r="43">
      <c r="A43" s="24" t="inlineStr">
        <is>
          <t>Insurance</t>
        </is>
      </c>
      <c r="B43" s="33">
        <f>IF(B28=0,"",IF(B28&gt;=-CONFIG!B4,"GREEN",IF(B28&gt;=-CONFIG!B5,"YELLOW","RED")))</f>
        <v/>
      </c>
      <c r="C43" s="33">
        <f>IF(C28=0,"",IF(C28&gt;=-CONFIG!B4,"GREEN",IF(C28&gt;=-CONFIG!B5,"YELLOW","RED")))</f>
        <v/>
      </c>
      <c r="D43" s="33">
        <f>IF(D28=0,"",IF(D28&gt;=-CONFIG!B4,"GREEN",IF(D28&gt;=-CONFIG!B5,"YELLOW","RED")))</f>
        <v/>
      </c>
      <c r="E43" s="33">
        <f>IF(E28=0,"",IF(E28&gt;=-CONFIG!B4,"GREEN",IF(E28&gt;=-CONFIG!B5,"YELLOW","RED")))</f>
        <v/>
      </c>
      <c r="F43" s="33">
        <f>IF(F28=0,"",IF(F28&gt;=-CONFIG!B4,"GREEN",IF(F28&gt;=-CONFIG!B5,"YELLOW","RED")))</f>
        <v/>
      </c>
      <c r="G43" s="33">
        <f>IF(G28=0,"",IF(G28&gt;=-CONFIG!B4,"GREEN",IF(G28&gt;=-CONFIG!B5,"YELLOW","RED")))</f>
        <v/>
      </c>
      <c r="H43" s="33">
        <f>IF(H28=0,"",IF(H28&gt;=-CONFIG!B4,"GREEN",IF(H28&gt;=-CONFIG!B5,"YELLOW","RED")))</f>
        <v/>
      </c>
      <c r="I43" s="33">
        <f>IF(I28=0,"",IF(I28&gt;=-CONFIG!B4,"GREEN",IF(I28&gt;=-CONFIG!B5,"YELLOW","RED")))</f>
        <v/>
      </c>
      <c r="J43" s="33">
        <f>IF(J28=0,"",IF(J28&gt;=-CONFIG!B4,"GREEN",IF(J28&gt;=-CONFIG!B5,"YELLOW","RED")))</f>
        <v/>
      </c>
      <c r="K43" s="33">
        <f>IF(K28=0,"",IF(K28&gt;=-CONFIG!B4,"GREEN",IF(K28&gt;=-CONFIG!B5,"YELLOW","RED")))</f>
        <v/>
      </c>
      <c r="L43" s="33">
        <f>IF(L28=0,"",IF(L28&gt;=-CONFIG!B4,"GREEN",IF(L28&gt;=-CONFIG!B5,"YELLOW","RED")))</f>
        <v/>
      </c>
      <c r="M43" s="33">
        <f>IF(M28=0,"",IF(M28&gt;=-CONFIG!B4,"GREEN",IF(M28&gt;=-CONFIG!B5,"YELLOW","RED")))</f>
        <v/>
      </c>
      <c r="N43" s="34">
        <f>IF(N28=0,"",IF(N28&gt;=-CONFIG!B4,"GREEN",IF(N28&gt;=-CONFIG!B5,"YELLOW","RED")))</f>
        <v/>
      </c>
    </row>
    <row r="44">
      <c r="A44" s="24" t="inlineStr">
        <is>
          <t>Office &amp; Supplies</t>
        </is>
      </c>
      <c r="B44" s="33">
        <f>IF(B29=0,"",IF(B29&gt;=-CONFIG!B4,"GREEN",IF(B29&gt;=-CONFIG!B5,"YELLOW","RED")))</f>
        <v/>
      </c>
      <c r="C44" s="33">
        <f>IF(C29=0,"",IF(C29&gt;=-CONFIG!B4,"GREEN",IF(C29&gt;=-CONFIG!B5,"YELLOW","RED")))</f>
        <v/>
      </c>
      <c r="D44" s="33">
        <f>IF(D29=0,"",IF(D29&gt;=-CONFIG!B4,"GREEN",IF(D29&gt;=-CONFIG!B5,"YELLOW","RED")))</f>
        <v/>
      </c>
      <c r="E44" s="33">
        <f>IF(E29=0,"",IF(E29&gt;=-CONFIG!B4,"GREEN",IF(E29&gt;=-CONFIG!B5,"YELLOW","RED")))</f>
        <v/>
      </c>
      <c r="F44" s="33">
        <f>IF(F29=0,"",IF(F29&gt;=-CONFIG!B4,"GREEN",IF(F29&gt;=-CONFIG!B5,"YELLOW","RED")))</f>
        <v/>
      </c>
      <c r="G44" s="33">
        <f>IF(G29=0,"",IF(G29&gt;=-CONFIG!B4,"GREEN",IF(G29&gt;=-CONFIG!B5,"YELLOW","RED")))</f>
        <v/>
      </c>
      <c r="H44" s="33">
        <f>IF(H29=0,"",IF(H29&gt;=-CONFIG!B4,"GREEN",IF(H29&gt;=-CONFIG!B5,"YELLOW","RED")))</f>
        <v/>
      </c>
      <c r="I44" s="33">
        <f>IF(I29=0,"",IF(I29&gt;=-CONFIG!B4,"GREEN",IF(I29&gt;=-CONFIG!B5,"YELLOW","RED")))</f>
        <v/>
      </c>
      <c r="J44" s="33">
        <f>IF(J29=0,"",IF(J29&gt;=-CONFIG!B4,"GREEN",IF(J29&gt;=-CONFIG!B5,"YELLOW","RED")))</f>
        <v/>
      </c>
      <c r="K44" s="33">
        <f>IF(K29=0,"",IF(K29&gt;=-CONFIG!B4,"GREEN",IF(K29&gt;=-CONFIG!B5,"YELLOW","RED")))</f>
        <v/>
      </c>
      <c r="L44" s="33">
        <f>IF(L29=0,"",IF(L29&gt;=-CONFIG!B4,"GREEN",IF(L29&gt;=-CONFIG!B5,"YELLOW","RED")))</f>
        <v/>
      </c>
      <c r="M44" s="33">
        <f>IF(M29=0,"",IF(M29&gt;=-CONFIG!B4,"GREEN",IF(M29&gt;=-CONFIG!B5,"YELLOW","RED")))</f>
        <v/>
      </c>
      <c r="N44" s="34">
        <f>IF(N29=0,"",IF(N29&gt;=-CONFIG!B4,"GREEN",IF(N29&gt;=-CONFIG!B5,"YELLOW","RED")))</f>
        <v/>
      </c>
    </row>
    <row r="45">
      <c r="A45" s="24" t="inlineStr">
        <is>
          <t>Depreciation</t>
        </is>
      </c>
      <c r="B45" s="33">
        <f>IF(B30=0,"",IF(B30&gt;=-CONFIG!B4,"GREEN",IF(B30&gt;=-CONFIG!B5,"YELLOW","RED")))</f>
        <v/>
      </c>
      <c r="C45" s="33">
        <f>IF(C30=0,"",IF(C30&gt;=-CONFIG!B4,"GREEN",IF(C30&gt;=-CONFIG!B5,"YELLOW","RED")))</f>
        <v/>
      </c>
      <c r="D45" s="33">
        <f>IF(D30=0,"",IF(D30&gt;=-CONFIG!B4,"GREEN",IF(D30&gt;=-CONFIG!B5,"YELLOW","RED")))</f>
        <v/>
      </c>
      <c r="E45" s="33">
        <f>IF(E30=0,"",IF(E30&gt;=-CONFIG!B4,"GREEN",IF(E30&gt;=-CONFIG!B5,"YELLOW","RED")))</f>
        <v/>
      </c>
      <c r="F45" s="33">
        <f>IF(F30=0,"",IF(F30&gt;=-CONFIG!B4,"GREEN",IF(F30&gt;=-CONFIG!B5,"YELLOW","RED")))</f>
        <v/>
      </c>
      <c r="G45" s="33">
        <f>IF(G30=0,"",IF(G30&gt;=-CONFIG!B4,"GREEN",IF(G30&gt;=-CONFIG!B5,"YELLOW","RED")))</f>
        <v/>
      </c>
      <c r="H45" s="33">
        <f>IF(H30=0,"",IF(H30&gt;=-CONFIG!B4,"GREEN",IF(H30&gt;=-CONFIG!B5,"YELLOW","RED")))</f>
        <v/>
      </c>
      <c r="I45" s="33">
        <f>IF(I30=0,"",IF(I30&gt;=-CONFIG!B4,"GREEN",IF(I30&gt;=-CONFIG!B5,"YELLOW","RED")))</f>
        <v/>
      </c>
      <c r="J45" s="33">
        <f>IF(J30=0,"",IF(J30&gt;=-CONFIG!B4,"GREEN",IF(J30&gt;=-CONFIG!B5,"YELLOW","RED")))</f>
        <v/>
      </c>
      <c r="K45" s="33">
        <f>IF(K30=0,"",IF(K30&gt;=-CONFIG!B4,"GREEN",IF(K30&gt;=-CONFIG!B5,"YELLOW","RED")))</f>
        <v/>
      </c>
      <c r="L45" s="33">
        <f>IF(L30=0,"",IF(L30&gt;=-CONFIG!B4,"GREEN",IF(L30&gt;=-CONFIG!B5,"YELLOW","RED")))</f>
        <v/>
      </c>
      <c r="M45" s="33">
        <f>IF(M30=0,"",IF(M30&gt;=-CONFIG!B4,"GREEN",IF(M30&gt;=-CONFIG!B5,"YELLOW","RED")))</f>
        <v/>
      </c>
      <c r="N45" s="34">
        <f>IF(N30=0,"",IF(N30&gt;=-CONFIG!B4,"GREEN",IF(N30&gt;=-CONFIG!B5,"YELLOW","RED")))</f>
        <v/>
      </c>
    </row>
    <row r="46">
      <c r="A46" s="24" t="inlineStr">
        <is>
          <t>Other Expenses</t>
        </is>
      </c>
      <c r="B46" s="33">
        <f>IF(B31=0,"",IF(B31&gt;=-CONFIG!B4,"GREEN",IF(B31&gt;=-CONFIG!B5,"YELLOW","RED")))</f>
        <v/>
      </c>
      <c r="C46" s="33">
        <f>IF(C31=0,"",IF(C31&gt;=-CONFIG!B4,"GREEN",IF(C31&gt;=-CONFIG!B5,"YELLOW","RED")))</f>
        <v/>
      </c>
      <c r="D46" s="33">
        <f>IF(D31=0,"",IF(D31&gt;=-CONFIG!B4,"GREEN",IF(D31&gt;=-CONFIG!B5,"YELLOW","RED")))</f>
        <v/>
      </c>
      <c r="E46" s="33">
        <f>IF(E31=0,"",IF(E31&gt;=-CONFIG!B4,"GREEN",IF(E31&gt;=-CONFIG!B5,"YELLOW","RED")))</f>
        <v/>
      </c>
      <c r="F46" s="33">
        <f>IF(F31=0,"",IF(F31&gt;=-CONFIG!B4,"GREEN",IF(F31&gt;=-CONFIG!B5,"YELLOW","RED")))</f>
        <v/>
      </c>
      <c r="G46" s="33">
        <f>IF(G31=0,"",IF(G31&gt;=-CONFIG!B4,"GREEN",IF(G31&gt;=-CONFIG!B5,"YELLOW","RED")))</f>
        <v/>
      </c>
      <c r="H46" s="33">
        <f>IF(H31=0,"",IF(H31&gt;=-CONFIG!B4,"GREEN",IF(H31&gt;=-CONFIG!B5,"YELLOW","RED")))</f>
        <v/>
      </c>
      <c r="I46" s="33">
        <f>IF(I31=0,"",IF(I31&gt;=-CONFIG!B4,"GREEN",IF(I31&gt;=-CONFIG!B5,"YELLOW","RED")))</f>
        <v/>
      </c>
      <c r="J46" s="33">
        <f>IF(J31=0,"",IF(J31&gt;=-CONFIG!B4,"GREEN",IF(J31&gt;=-CONFIG!B5,"YELLOW","RED")))</f>
        <v/>
      </c>
      <c r="K46" s="33">
        <f>IF(K31=0,"",IF(K31&gt;=-CONFIG!B4,"GREEN",IF(K31&gt;=-CONFIG!B5,"YELLOW","RED")))</f>
        <v/>
      </c>
      <c r="L46" s="33">
        <f>IF(L31=0,"",IF(L31&gt;=-CONFIG!B4,"GREEN",IF(L31&gt;=-CONFIG!B5,"YELLOW","RED")))</f>
        <v/>
      </c>
      <c r="M46" s="33">
        <f>IF(M31=0,"",IF(M31&gt;=-CONFIG!B4,"GREEN",IF(M31&gt;=-CONFIG!B5,"YELLOW","RED")))</f>
        <v/>
      </c>
      <c r="N46" s="34">
        <f>IF(N31=0,"",IF(N31&gt;=-CONFIG!B4,"GREEN",IF(N31&gt;=-CONFIG!B5,"YELLOW","RED")))</f>
        <v/>
      </c>
    </row>
    <row r="48" ht="28" customHeight="1">
      <c r="A48" s="7" t="inlineStr">
        <is>
          <t xml:space="preserve">  FULL-YEAR FORECAST</t>
        </is>
      </c>
      <c r="B48" s="8" t="n"/>
      <c r="C48" s="8" t="n"/>
      <c r="D48" s="8" t="n"/>
      <c r="E48" s="8" t="n"/>
      <c r="F48" s="8" t="n"/>
    </row>
    <row r="49">
      <c r="A49" s="18" t="inlineStr">
        <is>
          <t>Category</t>
        </is>
      </c>
      <c r="B49" s="18" t="inlineStr">
        <is>
          <t>YTD Budget</t>
        </is>
      </c>
      <c r="C49" s="18" t="inlineStr">
        <is>
          <t>YTD Actual</t>
        </is>
      </c>
      <c r="D49" s="18" t="inlineStr">
        <is>
          <t>Forecast (Full Year)</t>
        </is>
      </c>
      <c r="E49" s="18" t="inlineStr">
        <is>
          <t>Budget (Full Year)</t>
        </is>
      </c>
      <c r="F49" s="18" t="inlineStr">
        <is>
          <t>Forecast Var</t>
        </is>
      </c>
    </row>
    <row r="50">
      <c r="A50" s="24" t="inlineStr">
        <is>
          <t>Revenue</t>
        </is>
      </c>
      <c r="B50" s="25">
        <f>SUMPRODUCT((COLUMN(INPUT!B5:INPUT!M5)-COLUMN(INPUT!A5)&lt;=CONFIG!B3)*INPUT!B5:INPUT!M5)</f>
        <v/>
      </c>
      <c r="C50" s="25">
        <f>SUMPRODUCT((COLUMN(INPUT!B20:INPUT!M20)-COLUMN(INPUT!A20)&lt;=CONFIG!B3)*INPUT!B20:INPUT!M20)</f>
        <v/>
      </c>
      <c r="D50" s="35">
        <f>IF(CONFIG!B3=0,0,(C50/CONFIG!B3)*12)</f>
        <v/>
      </c>
      <c r="E50" s="25">
        <f>SUM(INPUT!B5:M5)</f>
        <v/>
      </c>
      <c r="F50" s="35">
        <f>D50-E50</f>
        <v/>
      </c>
    </row>
    <row r="51">
      <c r="A51" s="24" t="inlineStr">
        <is>
          <t>COGS / Direct Costs</t>
        </is>
      </c>
      <c r="B51" s="25">
        <f>SUMPRODUCT((COLUMN(INPUT!B6:INPUT!M6)-COLUMN(INPUT!A6)&lt;=CONFIG!B3)*INPUT!B6:INPUT!M6)</f>
        <v/>
      </c>
      <c r="C51" s="25">
        <f>SUMPRODUCT((COLUMN(INPUT!B21:INPUT!M21)-COLUMN(INPUT!A21)&lt;=CONFIG!B3)*INPUT!B21:INPUT!M21)</f>
        <v/>
      </c>
      <c r="D51" s="35">
        <f>IF(CONFIG!B3=0,0,(C51/CONFIG!B3)*12)</f>
        <v/>
      </c>
      <c r="E51" s="25">
        <f>SUM(INPUT!B6:M6)</f>
        <v/>
      </c>
      <c r="F51" s="35">
        <f>E51-D51</f>
        <v/>
      </c>
    </row>
    <row r="52">
      <c r="A52" s="24" t="inlineStr">
        <is>
          <t>Salaries &amp; Benefits</t>
        </is>
      </c>
      <c r="B52" s="25">
        <f>SUMPRODUCT((COLUMN(INPUT!B7:INPUT!M7)-COLUMN(INPUT!A7)&lt;=CONFIG!B3)*INPUT!B7:INPUT!M7)</f>
        <v/>
      </c>
      <c r="C52" s="25">
        <f>SUMPRODUCT((COLUMN(INPUT!B22:INPUT!M22)-COLUMN(INPUT!A22)&lt;=CONFIG!B3)*INPUT!B22:INPUT!M22)</f>
        <v/>
      </c>
      <c r="D52" s="35">
        <f>IF(CONFIG!B3=0,0,(C52/CONFIG!B3)*12)</f>
        <v/>
      </c>
      <c r="E52" s="25">
        <f>SUM(INPUT!B7:M7)</f>
        <v/>
      </c>
      <c r="F52" s="35">
        <f>E52-D52</f>
        <v/>
      </c>
    </row>
    <row r="53">
      <c r="A53" s="24" t="inlineStr">
        <is>
          <t>Rent &amp; Utilities</t>
        </is>
      </c>
      <c r="B53" s="25">
        <f>SUMPRODUCT((COLUMN(INPUT!B8:INPUT!M8)-COLUMN(INPUT!A8)&lt;=CONFIG!B3)*INPUT!B8:INPUT!M8)</f>
        <v/>
      </c>
      <c r="C53" s="25">
        <f>SUMPRODUCT((COLUMN(INPUT!B23:INPUT!M23)-COLUMN(INPUT!A23)&lt;=CONFIG!B3)*INPUT!B23:INPUT!M23)</f>
        <v/>
      </c>
      <c r="D53" s="35">
        <f>IF(CONFIG!B3=0,0,(C53/CONFIG!B3)*12)</f>
        <v/>
      </c>
      <c r="E53" s="25">
        <f>SUM(INPUT!B8:M8)</f>
        <v/>
      </c>
      <c r="F53" s="35">
        <f>E53-D53</f>
        <v/>
      </c>
    </row>
    <row r="54">
      <c r="A54" s="24" t="inlineStr">
        <is>
          <t>Marketing &amp; Ads</t>
        </is>
      </c>
      <c r="B54" s="25">
        <f>SUMPRODUCT((COLUMN(INPUT!B9:INPUT!M9)-COLUMN(INPUT!A9)&lt;=CONFIG!B3)*INPUT!B9:INPUT!M9)</f>
        <v/>
      </c>
      <c r="C54" s="25">
        <f>SUMPRODUCT((COLUMN(INPUT!B24:INPUT!M24)-COLUMN(INPUT!A24)&lt;=CONFIG!B3)*INPUT!B24:INPUT!M24)</f>
        <v/>
      </c>
      <c r="D54" s="35">
        <f>IF(CONFIG!B3=0,0,(C54/CONFIG!B3)*12)</f>
        <v/>
      </c>
      <c r="E54" s="25">
        <f>SUM(INPUT!B9:M9)</f>
        <v/>
      </c>
      <c r="F54" s="35">
        <f>E54-D54</f>
        <v/>
      </c>
    </row>
    <row r="55">
      <c r="A55" s="24" t="inlineStr">
        <is>
          <t>Software &amp; Tech</t>
        </is>
      </c>
      <c r="B55" s="25">
        <f>SUMPRODUCT((COLUMN(INPUT!B10:INPUT!M10)-COLUMN(INPUT!A10)&lt;=CONFIG!B3)*INPUT!B10:INPUT!M10)</f>
        <v/>
      </c>
      <c r="C55" s="25">
        <f>SUMPRODUCT((COLUMN(INPUT!B25:INPUT!M25)-COLUMN(INPUT!A25)&lt;=CONFIG!B3)*INPUT!B25:INPUT!M25)</f>
        <v/>
      </c>
      <c r="D55" s="35">
        <f>IF(CONFIG!B3=0,0,(C55/CONFIG!B3)*12)</f>
        <v/>
      </c>
      <c r="E55" s="25">
        <f>SUM(INPUT!B10:M10)</f>
        <v/>
      </c>
      <c r="F55" s="35">
        <f>E55-D55</f>
        <v/>
      </c>
    </row>
    <row r="56">
      <c r="A56" s="24" t="inlineStr">
        <is>
          <t>Travel &amp; Entertainment</t>
        </is>
      </c>
      <c r="B56" s="25">
        <f>SUMPRODUCT((COLUMN(INPUT!B11:INPUT!M11)-COLUMN(INPUT!A11)&lt;=CONFIG!B3)*INPUT!B11:INPUT!M11)</f>
        <v/>
      </c>
      <c r="C56" s="25">
        <f>SUMPRODUCT((COLUMN(INPUT!B26:INPUT!M26)-COLUMN(INPUT!A26)&lt;=CONFIG!B3)*INPUT!B26:INPUT!M26)</f>
        <v/>
      </c>
      <c r="D56" s="35">
        <f>IF(CONFIG!B3=0,0,(C56/CONFIG!B3)*12)</f>
        <v/>
      </c>
      <c r="E56" s="25">
        <f>SUM(INPUT!B11:M11)</f>
        <v/>
      </c>
      <c r="F56" s="35">
        <f>E56-D56</f>
        <v/>
      </c>
    </row>
    <row r="57">
      <c r="A57" s="24" t="inlineStr">
        <is>
          <t>Professional Services</t>
        </is>
      </c>
      <c r="B57" s="25">
        <f>SUMPRODUCT((COLUMN(INPUT!B12:INPUT!M12)-COLUMN(INPUT!A12)&lt;=CONFIG!B3)*INPUT!B12:INPUT!M12)</f>
        <v/>
      </c>
      <c r="C57" s="25">
        <f>SUMPRODUCT((COLUMN(INPUT!B27:INPUT!M27)-COLUMN(INPUT!A27)&lt;=CONFIG!B3)*INPUT!B27:INPUT!M27)</f>
        <v/>
      </c>
      <c r="D57" s="35">
        <f>IF(CONFIG!B3=0,0,(C57/CONFIG!B3)*12)</f>
        <v/>
      </c>
      <c r="E57" s="25">
        <f>SUM(INPUT!B12:M12)</f>
        <v/>
      </c>
      <c r="F57" s="35">
        <f>E57-D57</f>
        <v/>
      </c>
    </row>
    <row r="58">
      <c r="A58" s="24" t="inlineStr">
        <is>
          <t>Insurance</t>
        </is>
      </c>
      <c r="B58" s="25">
        <f>SUMPRODUCT((COLUMN(INPUT!B13:INPUT!M13)-COLUMN(INPUT!A13)&lt;=CONFIG!B3)*INPUT!B13:INPUT!M13)</f>
        <v/>
      </c>
      <c r="C58" s="25">
        <f>SUMPRODUCT((COLUMN(INPUT!B28:INPUT!M28)-COLUMN(INPUT!A28)&lt;=CONFIG!B3)*INPUT!B28:INPUT!M28)</f>
        <v/>
      </c>
      <c r="D58" s="35">
        <f>IF(CONFIG!B3=0,0,(C58/CONFIG!B3)*12)</f>
        <v/>
      </c>
      <c r="E58" s="25">
        <f>SUM(INPUT!B13:M13)</f>
        <v/>
      </c>
      <c r="F58" s="35">
        <f>E58-D58</f>
        <v/>
      </c>
    </row>
    <row r="59">
      <c r="A59" s="24" t="inlineStr">
        <is>
          <t>Office &amp; Supplies</t>
        </is>
      </c>
      <c r="B59" s="25">
        <f>SUMPRODUCT((COLUMN(INPUT!B14:INPUT!M14)-COLUMN(INPUT!A14)&lt;=CONFIG!B3)*INPUT!B14:INPUT!M14)</f>
        <v/>
      </c>
      <c r="C59" s="25">
        <f>SUMPRODUCT((COLUMN(INPUT!B29:INPUT!M29)-COLUMN(INPUT!A29)&lt;=CONFIG!B3)*INPUT!B29:INPUT!M29)</f>
        <v/>
      </c>
      <c r="D59" s="35">
        <f>IF(CONFIG!B3=0,0,(C59/CONFIG!B3)*12)</f>
        <v/>
      </c>
      <c r="E59" s="25">
        <f>SUM(INPUT!B14:M14)</f>
        <v/>
      </c>
      <c r="F59" s="35">
        <f>E59-D59</f>
        <v/>
      </c>
    </row>
    <row r="60">
      <c r="A60" s="24" t="inlineStr">
        <is>
          <t>Depreciation</t>
        </is>
      </c>
      <c r="B60" s="25">
        <f>SUMPRODUCT((COLUMN(INPUT!B15:INPUT!M15)-COLUMN(INPUT!A15)&lt;=CONFIG!B3)*INPUT!B15:INPUT!M15)</f>
        <v/>
      </c>
      <c r="C60" s="25">
        <f>SUMPRODUCT((COLUMN(INPUT!B30:INPUT!M30)-COLUMN(INPUT!A30)&lt;=CONFIG!B3)*INPUT!B30:INPUT!M30)</f>
        <v/>
      </c>
      <c r="D60" s="35">
        <f>IF(CONFIG!B3=0,0,(C60/CONFIG!B3)*12)</f>
        <v/>
      </c>
      <c r="E60" s="25">
        <f>SUM(INPUT!B15:M15)</f>
        <v/>
      </c>
      <c r="F60" s="35">
        <f>E60-D60</f>
        <v/>
      </c>
    </row>
    <row r="61">
      <c r="A61" s="24" t="inlineStr">
        <is>
          <t>Other Expenses</t>
        </is>
      </c>
      <c r="B61" s="25">
        <f>SUMPRODUCT((COLUMN(INPUT!B16:INPUT!M16)-COLUMN(INPUT!A16)&lt;=CONFIG!B3)*INPUT!B16:INPUT!M16)</f>
        <v/>
      </c>
      <c r="C61" s="25">
        <f>SUMPRODUCT((COLUMN(INPUT!B31:INPUT!M31)-COLUMN(INPUT!A31)&lt;=CONFIG!B3)*INPUT!B31:INPUT!M31)</f>
        <v/>
      </c>
      <c r="D61" s="35">
        <f>IF(CONFIG!B3=0,0,(C61/CONFIG!B3)*12)</f>
        <v/>
      </c>
      <c r="E61" s="25">
        <f>SUM(INPUT!B16:M16)</f>
        <v/>
      </c>
      <c r="F61" s="35">
        <f>E61-D61</f>
        <v/>
      </c>
    </row>
    <row r="63" ht="28" customHeight="1">
      <c r="A63" s="36" t="inlineStr">
        <is>
          <t xml:space="preserve">  SUMMARY METRICS</t>
        </is>
      </c>
      <c r="B63" s="37" t="n"/>
      <c r="C63" s="37" t="n"/>
      <c r="D63" s="37" t="n"/>
      <c r="E63" s="37" t="n"/>
      <c r="F63" s="37" t="n"/>
    </row>
    <row r="64" ht="28" customHeight="1">
      <c r="A64" s="24" t="inlineStr">
        <is>
          <t>Total YTD Budget (Expenses)</t>
        </is>
      </c>
      <c r="B64" s="35">
        <f>SUM(B51:B61)</f>
        <v/>
      </c>
    </row>
    <row r="65" ht="28" customHeight="1">
      <c r="A65" s="24" t="inlineStr">
        <is>
          <t>Total YTD Actual (Expenses)</t>
        </is>
      </c>
      <c r="B65" s="35">
        <f>SUM(C51:C61)</f>
        <v/>
      </c>
    </row>
    <row r="66" ht="28" customHeight="1">
      <c r="A66" s="24" t="inlineStr">
        <is>
          <t>Total YTD Variance</t>
        </is>
      </c>
      <c r="B66" s="35">
        <f>B64-B65</f>
        <v/>
      </c>
    </row>
    <row r="67" ht="28" customHeight="1">
      <c r="A67" s="24" t="inlineStr">
        <is>
          <t>Overall Variance %</t>
        </is>
      </c>
      <c r="B67" s="38">
        <f>IF(B64=0,0,B66/B64)</f>
        <v/>
      </c>
    </row>
    <row r="68" ht="28" customHeight="1">
      <c r="A68" s="24" t="inlineStr">
        <is>
          <t>Revenue YTD Actual</t>
        </is>
      </c>
      <c r="B68" s="35">
        <f>C50</f>
        <v/>
      </c>
    </row>
    <row r="69" ht="28" customHeight="1">
      <c r="A69" s="24" t="inlineStr">
        <is>
          <t>Revenue YTD Budget</t>
        </is>
      </c>
      <c r="B69" s="35">
        <f>B50</f>
        <v/>
      </c>
    </row>
    <row r="70" ht="28" customHeight="1">
      <c r="A70" s="24" t="inlineStr">
        <is>
          <t>Revenue Variance</t>
        </is>
      </c>
      <c r="B70" s="35">
        <f>B68-B69</f>
        <v/>
      </c>
    </row>
    <row r="71" ht="28" customHeight="1">
      <c r="A71" s="24" t="inlineStr">
        <is>
          <t>Categories in Red</t>
        </is>
      </c>
      <c r="B71" s="39">
        <f>COUNTIF(N35:N46,"RED")</f>
        <v/>
      </c>
    </row>
    <row r="72" ht="28" customHeight="1">
      <c r="A72" s="24" t="inlineStr">
        <is>
          <t>Categories in Green</t>
        </is>
      </c>
      <c r="B72" s="39">
        <f>COUNTIF(N35:N46,"GREEN")</f>
        <v/>
      </c>
    </row>
    <row r="73" ht="28" customHeight="1">
      <c r="A73" s="24" t="inlineStr">
        <is>
          <t>Forecast Full-Year Revenue</t>
        </is>
      </c>
      <c r="B73" s="35">
        <f>D50</f>
        <v/>
      </c>
    </row>
    <row r="74" ht="28" customHeight="1">
      <c r="A74" s="24" t="inlineStr">
        <is>
          <t>Forecast Full-Year Expenses</t>
        </is>
      </c>
      <c r="B74" s="35">
        <f>SUM(D51:D61)</f>
        <v/>
      </c>
    </row>
    <row r="75" ht="28" customHeight="1">
      <c r="A75" s="24" t="inlineStr">
        <is>
          <t>Forecast Net Income</t>
        </is>
      </c>
      <c r="B75" s="35">
        <f>B73-B74</f>
        <v/>
      </c>
    </row>
    <row r="76" ht="28" customHeight="1">
      <c r="A76" s="24" t="inlineStr">
        <is>
          <t>Budget Health</t>
        </is>
      </c>
      <c r="B76" s="33">
        <f>IF(B71=0,"ON TRACK",IF(B71&lt;=2,"ATTENTION","OVER BUDGET"))</f>
        <v/>
      </c>
    </row>
  </sheetData>
  <mergeCells count="6">
    <mergeCell ref="A18:N18"/>
    <mergeCell ref="A63:F63"/>
    <mergeCell ref="A3:N3"/>
    <mergeCell ref="A33:N33"/>
    <mergeCell ref="A48:F48"/>
    <mergeCell ref="A1:N1"/>
  </mergeCells>
  <conditionalFormatting sqref="B5:N1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B35:N46">
    <cfRule type="cellIs" priority="3" operator="equal" dxfId="0">
      <formula>"GREEN"</formula>
    </cfRule>
    <cfRule type="cellIs" priority="4" operator="equal" dxfId="2">
      <formula>"YELLOW"</formula>
    </cfRule>
    <cfRule type="cellIs" priority="5" operator="equal" dxfId="1">
      <formula>"RED"</formula>
    </cfRule>
  </conditionalFormatting>
  <conditionalFormatting sqref="F50:F61">
    <cfRule type="cellIs" priority="6" operator="greaterThan" dxfId="0">
      <formula>0</formula>
    </cfRule>
    <cfRule type="cellIs" priority="7" operator="lessThan" dxfId="1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F34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4" customWidth="1" min="6" max="6"/>
    <col width="16" customWidth="1" min="7" max="7"/>
    <col width="16" customWidth="1" min="8" max="8"/>
  </cols>
  <sheetData>
    <row r="1" ht="44" customHeight="1">
      <c r="A1" s="40" t="inlineStr">
        <is>
          <t>BUDGET VS ACTUAL — RESULTS</t>
        </is>
      </c>
      <c r="B1" s="2" t="n"/>
      <c r="C1" s="2" t="n"/>
      <c r="D1" s="2" t="n"/>
      <c r="E1" s="2" t="n"/>
      <c r="F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  <c r="F2" s="4" t="n"/>
    </row>
    <row r="4" ht="28" customHeight="1">
      <c r="A4" s="16" t="inlineStr">
        <is>
          <t xml:space="preserve">  OVERALL PERFORMANCE</t>
        </is>
      </c>
      <c r="B4" s="17" t="n"/>
      <c r="C4" s="17" t="n"/>
      <c r="D4" s="17" t="n"/>
      <c r="E4" s="17" t="n"/>
      <c r="F4" s="17" t="n"/>
    </row>
    <row r="5" ht="32" customHeight="1">
      <c r="A5" s="19" t="inlineStr">
        <is>
          <t>Revenue YTD (Actual)</t>
        </is>
      </c>
      <c r="B5" s="41">
        <f>LOGIC!B68</f>
        <v/>
      </c>
    </row>
    <row r="6" ht="32" customHeight="1">
      <c r="A6" s="19" t="inlineStr">
        <is>
          <t>Revenue YTD (Budget)</t>
        </is>
      </c>
      <c r="B6" s="41">
        <f>LOGIC!B69</f>
        <v/>
      </c>
    </row>
    <row r="7" ht="32" customHeight="1">
      <c r="A7" s="19" t="inlineStr">
        <is>
          <t>Revenue Variance</t>
        </is>
      </c>
      <c r="B7" s="41">
        <f>LOGIC!B70</f>
        <v/>
      </c>
    </row>
    <row r="8" ht="32" customHeight="1">
      <c r="A8" s="19" t="inlineStr">
        <is>
          <t>Expense Variance</t>
        </is>
      </c>
      <c r="B8" s="41">
        <f>LOGIC!B66</f>
        <v/>
      </c>
    </row>
    <row r="9" ht="32" customHeight="1">
      <c r="A9" s="19" t="inlineStr">
        <is>
          <t>Overall Variance %</t>
        </is>
      </c>
      <c r="B9" s="42">
        <f>LOGIC!B67</f>
        <v/>
      </c>
    </row>
    <row r="10" ht="32" customHeight="1">
      <c r="A10" s="19" t="inlineStr">
        <is>
          <t>Budget Health</t>
        </is>
      </c>
      <c r="B10" s="43">
        <f>LOGIC!B76</f>
        <v/>
      </c>
    </row>
    <row r="12" ht="28" customHeight="1">
      <c r="A12" s="7" t="inlineStr">
        <is>
          <t xml:space="preserve">  FULL-YEAR FORECAST</t>
        </is>
      </c>
      <c r="B12" s="8" t="n"/>
      <c r="C12" s="8" t="n"/>
      <c r="D12" s="8" t="n"/>
      <c r="E12" s="8" t="n"/>
      <c r="F12" s="8" t="n"/>
    </row>
    <row r="13" ht="32" customHeight="1">
      <c r="A13" s="19" t="inlineStr">
        <is>
          <t>Forecast Revenue</t>
        </is>
      </c>
      <c r="B13" s="41">
        <f>LOGIC!B73</f>
        <v/>
      </c>
    </row>
    <row r="14" ht="32" customHeight="1">
      <c r="A14" s="19" t="inlineStr">
        <is>
          <t>Forecast Expenses</t>
        </is>
      </c>
      <c r="B14" s="41">
        <f>LOGIC!B74</f>
        <v/>
      </c>
    </row>
    <row r="15" ht="32" customHeight="1">
      <c r="A15" s="19" t="inlineStr">
        <is>
          <t>Forecast Net Income</t>
        </is>
      </c>
      <c r="B15" s="41">
        <f>LOGIC!B75</f>
        <v/>
      </c>
    </row>
    <row r="16" ht="32" customHeight="1">
      <c r="A16" s="19" t="inlineStr">
        <is>
          <t>Categories in Green</t>
        </is>
      </c>
      <c r="B16" s="44">
        <f>LOGIC!B72</f>
        <v/>
      </c>
    </row>
    <row r="17" ht="32" customHeight="1">
      <c r="A17" s="19" t="inlineStr">
        <is>
          <t>Categories in Red</t>
        </is>
      </c>
      <c r="B17" s="44">
        <f>LOGIC!B71</f>
        <v/>
      </c>
    </row>
    <row r="19" ht="28" customHeight="1">
      <c r="A19" s="36" t="inlineStr">
        <is>
          <t xml:space="preserve">  CATEGORY DETAIL (YTD)</t>
        </is>
      </c>
      <c r="B19" s="37" t="n"/>
      <c r="C19" s="37" t="n"/>
      <c r="D19" s="37" t="n"/>
      <c r="E19" s="37" t="n"/>
      <c r="F19" s="37" t="n"/>
    </row>
    <row r="20" ht="32" customHeight="1">
      <c r="A20" s="45" t="inlineStr">
        <is>
          <t>Category</t>
        </is>
      </c>
      <c r="B20" s="45" t="inlineStr">
        <is>
          <t>YTD Budget</t>
        </is>
      </c>
      <c r="C20" s="45" t="inlineStr">
        <is>
          <t>YTD Actual</t>
        </is>
      </c>
      <c r="D20" s="45" t="inlineStr">
        <is>
          <t>Variance $</t>
        </is>
      </c>
      <c r="E20" s="45" t="inlineStr">
        <is>
          <t>Variance %</t>
        </is>
      </c>
      <c r="F20" s="45" t="inlineStr">
        <is>
          <t>Status</t>
        </is>
      </c>
    </row>
    <row r="21">
      <c r="A21" s="19" t="inlineStr">
        <is>
          <t>Revenue</t>
        </is>
      </c>
      <c r="B21" s="46">
        <f>LOGIC!B50</f>
        <v/>
      </c>
      <c r="C21" s="46">
        <f>LOGIC!C50</f>
        <v/>
      </c>
      <c r="D21" s="47">
        <f>LOGIC!N5</f>
        <v/>
      </c>
      <c r="E21" s="48">
        <f>LOGIC!N20</f>
        <v/>
      </c>
      <c r="F21" s="49">
        <f>LOGIC!N35</f>
        <v/>
      </c>
    </row>
    <row r="22">
      <c r="A22" s="19" t="inlineStr">
        <is>
          <t>COGS / Direct Costs</t>
        </is>
      </c>
      <c r="B22" s="46">
        <f>LOGIC!B51</f>
        <v/>
      </c>
      <c r="C22" s="46">
        <f>LOGIC!C51</f>
        <v/>
      </c>
      <c r="D22" s="47">
        <f>LOGIC!N6</f>
        <v/>
      </c>
      <c r="E22" s="48">
        <f>LOGIC!N21</f>
        <v/>
      </c>
      <c r="F22" s="49">
        <f>LOGIC!N36</f>
        <v/>
      </c>
    </row>
    <row r="23">
      <c r="A23" s="19" t="inlineStr">
        <is>
          <t>Salaries &amp; Benefits</t>
        </is>
      </c>
      <c r="B23" s="46">
        <f>LOGIC!B52</f>
        <v/>
      </c>
      <c r="C23" s="46">
        <f>LOGIC!C52</f>
        <v/>
      </c>
      <c r="D23" s="47">
        <f>LOGIC!N7</f>
        <v/>
      </c>
      <c r="E23" s="48">
        <f>LOGIC!N22</f>
        <v/>
      </c>
      <c r="F23" s="49">
        <f>LOGIC!N37</f>
        <v/>
      </c>
    </row>
    <row r="24">
      <c r="A24" s="19" t="inlineStr">
        <is>
          <t>Rent &amp; Utilities</t>
        </is>
      </c>
      <c r="B24" s="46">
        <f>LOGIC!B53</f>
        <v/>
      </c>
      <c r="C24" s="46">
        <f>LOGIC!C53</f>
        <v/>
      </c>
      <c r="D24" s="47">
        <f>LOGIC!N8</f>
        <v/>
      </c>
      <c r="E24" s="48">
        <f>LOGIC!N23</f>
        <v/>
      </c>
      <c r="F24" s="49">
        <f>LOGIC!N38</f>
        <v/>
      </c>
    </row>
    <row r="25">
      <c r="A25" s="19" t="inlineStr">
        <is>
          <t>Marketing &amp; Ads</t>
        </is>
      </c>
      <c r="B25" s="46">
        <f>LOGIC!B54</f>
        <v/>
      </c>
      <c r="C25" s="46">
        <f>LOGIC!C54</f>
        <v/>
      </c>
      <c r="D25" s="47">
        <f>LOGIC!N9</f>
        <v/>
      </c>
      <c r="E25" s="48">
        <f>LOGIC!N24</f>
        <v/>
      </c>
      <c r="F25" s="49">
        <f>LOGIC!N39</f>
        <v/>
      </c>
    </row>
    <row r="26">
      <c r="A26" s="19" t="inlineStr">
        <is>
          <t>Software &amp; Tech</t>
        </is>
      </c>
      <c r="B26" s="46">
        <f>LOGIC!B55</f>
        <v/>
      </c>
      <c r="C26" s="46">
        <f>LOGIC!C55</f>
        <v/>
      </c>
      <c r="D26" s="47">
        <f>LOGIC!N10</f>
        <v/>
      </c>
      <c r="E26" s="48">
        <f>LOGIC!N25</f>
        <v/>
      </c>
      <c r="F26" s="49">
        <f>LOGIC!N40</f>
        <v/>
      </c>
    </row>
    <row r="27">
      <c r="A27" s="19" t="inlineStr">
        <is>
          <t>Travel &amp; Entertainment</t>
        </is>
      </c>
      <c r="B27" s="46">
        <f>LOGIC!B56</f>
        <v/>
      </c>
      <c r="C27" s="46">
        <f>LOGIC!C56</f>
        <v/>
      </c>
      <c r="D27" s="47">
        <f>LOGIC!N11</f>
        <v/>
      </c>
      <c r="E27" s="48">
        <f>LOGIC!N26</f>
        <v/>
      </c>
      <c r="F27" s="49">
        <f>LOGIC!N41</f>
        <v/>
      </c>
    </row>
    <row r="28">
      <c r="A28" s="19" t="inlineStr">
        <is>
          <t>Professional Services</t>
        </is>
      </c>
      <c r="B28" s="46">
        <f>LOGIC!B57</f>
        <v/>
      </c>
      <c r="C28" s="46">
        <f>LOGIC!C57</f>
        <v/>
      </c>
      <c r="D28" s="47">
        <f>LOGIC!N12</f>
        <v/>
      </c>
      <c r="E28" s="48">
        <f>LOGIC!N27</f>
        <v/>
      </c>
      <c r="F28" s="49">
        <f>LOGIC!N42</f>
        <v/>
      </c>
    </row>
    <row r="29">
      <c r="A29" s="19" t="inlineStr">
        <is>
          <t>Insurance</t>
        </is>
      </c>
      <c r="B29" s="46">
        <f>LOGIC!B58</f>
        <v/>
      </c>
      <c r="C29" s="46">
        <f>LOGIC!C58</f>
        <v/>
      </c>
      <c r="D29" s="47">
        <f>LOGIC!N13</f>
        <v/>
      </c>
      <c r="E29" s="48">
        <f>LOGIC!N28</f>
        <v/>
      </c>
      <c r="F29" s="49">
        <f>LOGIC!N43</f>
        <v/>
      </c>
    </row>
    <row r="30">
      <c r="A30" s="19" t="inlineStr">
        <is>
          <t>Office &amp; Supplies</t>
        </is>
      </c>
      <c r="B30" s="46">
        <f>LOGIC!B59</f>
        <v/>
      </c>
      <c r="C30" s="46">
        <f>LOGIC!C59</f>
        <v/>
      </c>
      <c r="D30" s="47">
        <f>LOGIC!N14</f>
        <v/>
      </c>
      <c r="E30" s="48">
        <f>LOGIC!N29</f>
        <v/>
      </c>
      <c r="F30" s="49">
        <f>LOGIC!N44</f>
        <v/>
      </c>
    </row>
    <row r="31">
      <c r="A31" s="19" t="inlineStr">
        <is>
          <t>Depreciation</t>
        </is>
      </c>
      <c r="B31" s="46">
        <f>LOGIC!B60</f>
        <v/>
      </c>
      <c r="C31" s="46">
        <f>LOGIC!C60</f>
        <v/>
      </c>
      <c r="D31" s="47">
        <f>LOGIC!N15</f>
        <v/>
      </c>
      <c r="E31" s="48">
        <f>LOGIC!N30</f>
        <v/>
      </c>
      <c r="F31" s="49">
        <f>LOGIC!N45</f>
        <v/>
      </c>
    </row>
    <row r="32">
      <c r="A32" s="19" t="inlineStr">
        <is>
          <t>Other Expenses</t>
        </is>
      </c>
      <c r="B32" s="46">
        <f>LOGIC!B61</f>
        <v/>
      </c>
      <c r="C32" s="46">
        <f>LOGIC!C61</f>
        <v/>
      </c>
      <c r="D32" s="47">
        <f>LOGIC!N16</f>
        <v/>
      </c>
      <c r="E32" s="48">
        <f>LOGIC!N31</f>
        <v/>
      </c>
      <c r="F32" s="49">
        <f>LOGIC!N46</f>
        <v/>
      </c>
    </row>
    <row r="34" ht="24" customHeight="1">
      <c r="A34" s="50" t="inlineStr">
        <is>
          <t>RangeLead.com  |  Premium B2B Lead Data  |  Free Download — rangelead.com/free-tools</t>
        </is>
      </c>
    </row>
  </sheetData>
  <mergeCells count="6">
    <mergeCell ref="A2:F2"/>
    <mergeCell ref="A19:F19"/>
    <mergeCell ref="A1:F1"/>
    <mergeCell ref="A34:F34"/>
    <mergeCell ref="A12:F12"/>
    <mergeCell ref="A4:F4"/>
  </mergeCells>
  <conditionalFormatting sqref="B10">
    <cfRule type="cellIs" priority="1" operator="equal" dxfId="0">
      <formula>"ON TRACK"</formula>
    </cfRule>
    <cfRule type="cellIs" priority="2" operator="equal" dxfId="2">
      <formula>"ATTENTION"</formula>
    </cfRule>
    <cfRule type="cellIs" priority="3" operator="equal" dxfId="1">
      <formula>"OVER BUDGET"</formula>
    </cfRule>
  </conditionalFormatting>
  <conditionalFormatting sqref="D21:D32">
    <cfRule type="cellIs" priority="4" operator="greaterThan" dxfId="0">
      <formula>0</formula>
    </cfRule>
    <cfRule type="cellIs" priority="5" operator="lessThan" dxfId="1">
      <formula>0</formula>
    </cfRule>
  </conditionalFormatting>
  <conditionalFormatting sqref="F21:F32">
    <cfRule type="cellIs" priority="6" operator="equal" dxfId="0">
      <formula>"GREEN"</formula>
    </cfRule>
    <cfRule type="cellIs" priority="7" operator="equal" dxfId="2">
      <formula>"YELLOW"</formula>
    </cfRule>
    <cfRule type="cellIs" priority="8" operator="equal" dxfId="1">
      <formula>"RED"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