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2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5" fontId="10" fillId="11" borderId="1" applyAlignment="1" pivotButton="0" quotePrefix="0" xfId="0">
      <alignment horizontal="center" vertical="center"/>
    </xf>
    <xf numFmtId="165" fontId="10" fillId="12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5" fontId="7" fillId="12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164" fontId="12" fillId="14" borderId="1" applyAlignment="1" pivotButton="0" quotePrefix="0" xfId="0">
      <alignment horizontal="center" vertical="center"/>
    </xf>
    <xf numFmtId="165" fontId="13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ANNUAL PROFIT &amp; LOSS SIMULATOR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Build a full 12-month P&amp;L statement with revenue by source, COGS, and operating expenses by category. Calculates gross profit, operating income, net income, all margins, and MoM / YoY comparison.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Revenue by source (up to 5 sources, 12 months)</t>
        </is>
      </c>
    </row>
    <row r="9" ht="22" customHeight="1">
      <c r="A9" s="6" t="inlineStr">
        <is>
          <t xml:space="preserve">  • Cost of Goods Sold / Direct Costs (12 months)</t>
        </is>
      </c>
    </row>
    <row r="10" ht="22" customHeight="1">
      <c r="A10" s="6" t="inlineStr">
        <is>
          <t xml:space="preserve">  • Operating Expenses by category (12 months)</t>
        </is>
      </c>
    </row>
    <row r="11" ht="22" customHeight="1">
      <c r="A11" s="6" t="inlineStr">
        <is>
          <t xml:space="preserve">  • Prior Year totals for YoY comparison (optional)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Total Revenue, COGS, Gross Profit (monthly + annual)</t>
        </is>
      </c>
    </row>
    <row r="15" ht="22" customHeight="1">
      <c r="A15" s="6" t="inlineStr">
        <is>
          <t xml:space="preserve">  • Operating Expenses total, Operating Income</t>
        </is>
      </c>
    </row>
    <row r="16" ht="22" customHeight="1">
      <c r="A16" s="6" t="inlineStr">
        <is>
          <t xml:space="preserve">  • Net Income after tax</t>
        </is>
      </c>
    </row>
    <row r="17" ht="22" customHeight="1">
      <c r="A17" s="6" t="inlineStr">
        <is>
          <t xml:space="preserve">  • Gross Margin %, Operating Margin %, Net Margin %</t>
        </is>
      </c>
    </row>
    <row r="18" ht="22" customHeight="1">
      <c r="A18" s="6" t="inlineStr">
        <is>
          <t xml:space="preserve">  • Month-over-Month growth rates</t>
        </is>
      </c>
    </row>
    <row r="19" ht="22" customHeight="1">
      <c r="A19" s="6" t="inlineStr">
        <is>
          <t xml:space="preserve">  • Year-over-Year comparison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Tax &amp; Assumptions</t>
        </is>
      </c>
      <c r="B1" s="8" t="n"/>
      <c r="C1" s="8" t="n"/>
    </row>
    <row r="3" ht="26" customHeight="1">
      <c r="A3" s="9" t="inlineStr">
        <is>
          <t>Corporate Tax Rate</t>
        </is>
      </c>
      <c r="B3" s="10" t="n">
        <v>0.21</v>
      </c>
      <c r="C3" s="11" t="inlineStr">
        <is>
          <t>Federal corporate tax rate</t>
        </is>
      </c>
    </row>
    <row r="4" ht="26" customHeight="1">
      <c r="A4" s="9" t="inlineStr">
        <is>
          <t>State Tax Rate</t>
        </is>
      </c>
      <c r="B4" s="10" t="n">
        <v>0.05</v>
      </c>
      <c r="C4" s="11" t="inlineStr">
        <is>
          <t>State income tax rate</t>
        </is>
      </c>
    </row>
    <row r="5" ht="26" customHeight="1">
      <c r="A5" s="9" t="inlineStr">
        <is>
          <t>Interest Expense (Annual)</t>
        </is>
      </c>
      <c r="B5" s="12" t="n">
        <v>12000</v>
      </c>
      <c r="C5" s="11" t="inlineStr">
        <is>
          <t>Annual interest on debt</t>
        </is>
      </c>
    </row>
    <row r="6" ht="26" customHeight="1">
      <c r="A6" s="9" t="inlineStr">
        <is>
          <t>Prior Year Total Revenue</t>
        </is>
      </c>
      <c r="B6" s="12" t="n">
        <v>400000</v>
      </c>
      <c r="C6" s="11" t="inlineStr">
        <is>
          <t>Last year total revenue</t>
        </is>
      </c>
    </row>
    <row r="7" ht="26" customHeight="1">
      <c r="A7" s="9" t="inlineStr">
        <is>
          <t>Prior Year Net Income</t>
        </is>
      </c>
      <c r="B7" s="12" t="n">
        <v>48000</v>
      </c>
      <c r="C7" s="11" t="inlineStr">
        <is>
          <t>Last year net income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M24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</cols>
  <sheetData>
    <row r="1" ht="28" customHeight="1">
      <c r="A1" s="13" t="inlineStr">
        <is>
          <t xml:space="preserve">  P&amp;L INPUTS — Enter data in yellow cells</t>
        </is>
      </c>
      <c r="B1" s="14" t="n"/>
      <c r="C1" s="14" t="n"/>
      <c r="D1" s="14" t="n"/>
      <c r="E1" s="14" t="n"/>
      <c r="F1" s="14" t="n"/>
      <c r="G1" s="14" t="n"/>
      <c r="H1" s="14" t="n"/>
      <c r="I1" s="14" t="n"/>
      <c r="J1" s="14" t="n"/>
      <c r="K1" s="14" t="n"/>
      <c r="L1" s="14" t="n"/>
      <c r="M1" s="14" t="n"/>
    </row>
    <row r="3" ht="28" customHeight="1">
      <c r="A3" s="15" t="inlineStr"/>
      <c r="B3" s="15" t="inlineStr">
        <is>
          <t>Jan</t>
        </is>
      </c>
      <c r="C3" s="15" t="inlineStr">
        <is>
          <t>Feb</t>
        </is>
      </c>
      <c r="D3" s="15" t="inlineStr">
        <is>
          <t>Mar</t>
        </is>
      </c>
      <c r="E3" s="15" t="inlineStr">
        <is>
          <t>Apr</t>
        </is>
      </c>
      <c r="F3" s="15" t="inlineStr">
        <is>
          <t>May</t>
        </is>
      </c>
      <c r="G3" s="15" t="inlineStr">
        <is>
          <t>Jun</t>
        </is>
      </c>
      <c r="H3" s="15" t="inlineStr">
        <is>
          <t>Jul</t>
        </is>
      </c>
      <c r="I3" s="15" t="inlineStr">
        <is>
          <t>Aug</t>
        </is>
      </c>
      <c r="J3" s="15" t="inlineStr">
        <is>
          <t>Sep</t>
        </is>
      </c>
      <c r="K3" s="15" t="inlineStr">
        <is>
          <t>Oct</t>
        </is>
      </c>
      <c r="L3" s="15" t="inlineStr">
        <is>
          <t>Nov</t>
        </is>
      </c>
      <c r="M3" s="15" t="inlineStr">
        <is>
          <t>Dec</t>
        </is>
      </c>
    </row>
    <row r="4" ht="28" customHeight="1">
      <c r="A4" s="16" t="inlineStr">
        <is>
          <t xml:space="preserve">  REVENUE BY SOURCE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  <c r="K4" s="17" t="n"/>
      <c r="L4" s="17" t="n"/>
      <c r="M4" s="17" t="n"/>
    </row>
    <row r="5">
      <c r="A5" s="18" t="inlineStr">
        <is>
          <t>Product Sales</t>
        </is>
      </c>
      <c r="B5" s="19" t="n">
        <v>20000</v>
      </c>
      <c r="C5" s="19" t="n">
        <v>22000</v>
      </c>
      <c r="D5" s="19" t="n">
        <v>24000</v>
      </c>
      <c r="E5" s="19" t="n">
        <v>21000</v>
      </c>
      <c r="F5" s="19" t="n">
        <v>25000</v>
      </c>
      <c r="G5" s="19" t="n">
        <v>28000</v>
      </c>
      <c r="H5" s="19" t="n">
        <v>27000</v>
      </c>
      <c r="I5" s="19" t="n">
        <v>30000</v>
      </c>
      <c r="J5" s="19" t="n">
        <v>32000</v>
      </c>
      <c r="K5" s="19" t="n">
        <v>29000</v>
      </c>
      <c r="L5" s="19" t="n">
        <v>34000</v>
      </c>
      <c r="M5" s="19" t="n">
        <v>38000</v>
      </c>
    </row>
    <row r="6">
      <c r="A6" s="18" t="inlineStr">
        <is>
          <t>Service Revenue</t>
        </is>
      </c>
      <c r="B6" s="19" t="n">
        <v>8000</v>
      </c>
      <c r="C6" s="19" t="n">
        <v>8500</v>
      </c>
      <c r="D6" s="19" t="n">
        <v>9000</v>
      </c>
      <c r="E6" s="19" t="n">
        <v>8500</v>
      </c>
      <c r="F6" s="19" t="n">
        <v>10000</v>
      </c>
      <c r="G6" s="19" t="n">
        <v>11000</v>
      </c>
      <c r="H6" s="19" t="n">
        <v>10500</v>
      </c>
      <c r="I6" s="19" t="n">
        <v>12000</v>
      </c>
      <c r="J6" s="19" t="n">
        <v>12500</v>
      </c>
      <c r="K6" s="19" t="n">
        <v>11500</v>
      </c>
      <c r="L6" s="19" t="n">
        <v>13000</v>
      </c>
      <c r="M6" s="19" t="n">
        <v>14000</v>
      </c>
    </row>
    <row r="7">
      <c r="A7" s="18" t="inlineStr">
        <is>
          <t>Subscription Rev</t>
        </is>
      </c>
      <c r="B7" s="19" t="n">
        <v>3000</v>
      </c>
      <c r="C7" s="19" t="n">
        <v>3200</v>
      </c>
      <c r="D7" s="19" t="n">
        <v>3400</v>
      </c>
      <c r="E7" s="19" t="n">
        <v>3600</v>
      </c>
      <c r="F7" s="19" t="n">
        <v>3800</v>
      </c>
      <c r="G7" s="19" t="n">
        <v>4000</v>
      </c>
      <c r="H7" s="19" t="n">
        <v>4200</v>
      </c>
      <c r="I7" s="19" t="n">
        <v>4400</v>
      </c>
      <c r="J7" s="19" t="n">
        <v>4600</v>
      </c>
      <c r="K7" s="19" t="n">
        <v>4800</v>
      </c>
      <c r="L7" s="19" t="n">
        <v>5000</v>
      </c>
      <c r="M7" s="19" t="n">
        <v>5200</v>
      </c>
    </row>
    <row r="8">
      <c r="A8" s="18" t="inlineStr">
        <is>
          <t>Consulting Fees</t>
        </is>
      </c>
      <c r="B8" s="19" t="n">
        <v>2000</v>
      </c>
      <c r="C8" s="19" t="n">
        <v>1500</v>
      </c>
      <c r="D8" s="19" t="n">
        <v>2500</v>
      </c>
      <c r="E8" s="19" t="n">
        <v>2000</v>
      </c>
      <c r="F8" s="19" t="n">
        <v>3000</v>
      </c>
      <c r="G8" s="19" t="n">
        <v>2500</v>
      </c>
      <c r="H8" s="19" t="n">
        <v>3500</v>
      </c>
      <c r="I8" s="19" t="n">
        <v>3000</v>
      </c>
      <c r="J8" s="19" t="n">
        <v>4000</v>
      </c>
      <c r="K8" s="19" t="n">
        <v>3500</v>
      </c>
      <c r="L8" s="19" t="n">
        <v>4500</v>
      </c>
      <c r="M8" s="19" t="n">
        <v>4000</v>
      </c>
    </row>
    <row r="9">
      <c r="A9" s="18" t="inlineStr">
        <is>
          <t>Other Revenue</t>
        </is>
      </c>
      <c r="B9" s="19" t="n">
        <v>500</v>
      </c>
      <c r="C9" s="19" t="n">
        <v>600</v>
      </c>
      <c r="D9" s="19" t="n">
        <v>400</v>
      </c>
      <c r="E9" s="19" t="n">
        <v>700</v>
      </c>
      <c r="F9" s="19" t="n">
        <v>500</v>
      </c>
      <c r="G9" s="19" t="n">
        <v>800</v>
      </c>
      <c r="H9" s="19" t="n">
        <v>600</v>
      </c>
      <c r="I9" s="19" t="n">
        <v>900</v>
      </c>
      <c r="J9" s="19" t="n">
        <v>700</v>
      </c>
      <c r="K9" s="19" t="n">
        <v>1000</v>
      </c>
      <c r="L9" s="19" t="n">
        <v>800</v>
      </c>
      <c r="M9" s="19" t="n">
        <v>1100</v>
      </c>
    </row>
    <row r="11" ht="28" customHeight="1">
      <c r="A11" s="20" t="inlineStr">
        <is>
          <t xml:space="preserve">  COST OF GOODS SOLD (COGS)</t>
        </is>
      </c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  <c r="M11" s="21" t="n"/>
    </row>
    <row r="12">
      <c r="A12" s="18" t="inlineStr">
        <is>
          <t>Materials / Direct Costs</t>
        </is>
      </c>
      <c r="B12" s="19" t="n">
        <v>8000</v>
      </c>
      <c r="C12" s="19" t="n">
        <v>8800</v>
      </c>
      <c r="D12" s="19" t="n">
        <v>9600</v>
      </c>
      <c r="E12" s="19" t="n">
        <v>8400</v>
      </c>
      <c r="F12" s="19" t="n">
        <v>10000</v>
      </c>
      <c r="G12" s="19" t="n">
        <v>11200</v>
      </c>
      <c r="H12" s="19" t="n">
        <v>10800</v>
      </c>
      <c r="I12" s="19" t="n">
        <v>12000</v>
      </c>
      <c r="J12" s="19" t="n">
        <v>12800</v>
      </c>
      <c r="K12" s="19" t="n">
        <v>11600</v>
      </c>
      <c r="L12" s="19" t="n">
        <v>13600</v>
      </c>
      <c r="M12" s="19" t="n">
        <v>15200</v>
      </c>
    </row>
    <row r="13">
      <c r="A13" s="18" t="inlineStr">
        <is>
          <t>Direct Labor</t>
        </is>
      </c>
      <c r="B13" s="19" t="n">
        <v>5000</v>
      </c>
      <c r="C13" s="19" t="n">
        <v>5000</v>
      </c>
      <c r="D13" s="19" t="n">
        <v>5500</v>
      </c>
      <c r="E13" s="19" t="n">
        <v>5000</v>
      </c>
      <c r="F13" s="19" t="n">
        <v>5500</v>
      </c>
      <c r="G13" s="19" t="n">
        <v>6000</v>
      </c>
      <c r="H13" s="19" t="n">
        <v>6000</v>
      </c>
      <c r="I13" s="19" t="n">
        <v>6500</v>
      </c>
      <c r="J13" s="19" t="n">
        <v>7000</v>
      </c>
      <c r="K13" s="19" t="n">
        <v>6500</v>
      </c>
      <c r="L13" s="19" t="n">
        <v>7000</v>
      </c>
      <c r="M13" s="19" t="n">
        <v>7500</v>
      </c>
    </row>
    <row r="14">
      <c r="A14" s="18" t="inlineStr">
        <is>
          <t>Shipping / Fulfillment</t>
        </is>
      </c>
      <c r="B14" s="19" t="n">
        <v>1000</v>
      </c>
      <c r="C14" s="19" t="n">
        <v>1100</v>
      </c>
      <c r="D14" s="19" t="n">
        <v>1200</v>
      </c>
      <c r="E14" s="19" t="n">
        <v>1050</v>
      </c>
      <c r="F14" s="19" t="n">
        <v>1250</v>
      </c>
      <c r="G14" s="19" t="n">
        <v>1400</v>
      </c>
      <c r="H14" s="19" t="n">
        <v>1350</v>
      </c>
      <c r="I14" s="19" t="n">
        <v>1500</v>
      </c>
      <c r="J14" s="19" t="n">
        <v>1600</v>
      </c>
      <c r="K14" s="19" t="n">
        <v>1450</v>
      </c>
      <c r="L14" s="19" t="n">
        <v>1700</v>
      </c>
      <c r="M14" s="19" t="n">
        <v>1900</v>
      </c>
    </row>
    <row r="16" ht="28" customHeight="1">
      <c r="A16" s="22" t="inlineStr">
        <is>
          <t xml:space="preserve">  OPERATING EXPENSES</t>
        </is>
      </c>
      <c r="B16" s="23" t="n"/>
      <c r="C16" s="23" t="n"/>
      <c r="D16" s="23" t="n"/>
      <c r="E16" s="23" t="n"/>
      <c r="F16" s="23" t="n"/>
      <c r="G16" s="23" t="n"/>
      <c r="H16" s="23" t="n"/>
      <c r="I16" s="23" t="n"/>
      <c r="J16" s="23" t="n"/>
      <c r="K16" s="23" t="n"/>
      <c r="L16" s="23" t="n"/>
      <c r="M16" s="23" t="n"/>
    </row>
    <row r="17">
      <c r="A17" s="18" t="inlineStr">
        <is>
          <t>Salaries &amp; Benefits</t>
        </is>
      </c>
      <c r="B17" s="19" t="n">
        <v>15000</v>
      </c>
      <c r="C17" s="19" t="n">
        <v>15000</v>
      </c>
      <c r="D17" s="19" t="n">
        <v>15000</v>
      </c>
      <c r="E17" s="19" t="n">
        <v>15000</v>
      </c>
      <c r="F17" s="19" t="n">
        <v>15000</v>
      </c>
      <c r="G17" s="19" t="n">
        <v>15000</v>
      </c>
      <c r="H17" s="19" t="n">
        <v>15000</v>
      </c>
      <c r="I17" s="19" t="n">
        <v>15000</v>
      </c>
      <c r="J17" s="19" t="n">
        <v>15000</v>
      </c>
      <c r="K17" s="19" t="n">
        <v>15000</v>
      </c>
      <c r="L17" s="19" t="n">
        <v>15000</v>
      </c>
      <c r="M17" s="19" t="n">
        <v>15000</v>
      </c>
    </row>
    <row r="18">
      <c r="A18" s="18" t="inlineStr">
        <is>
          <t>Rent &amp; Utilities</t>
        </is>
      </c>
      <c r="B18" s="19" t="n">
        <v>4000</v>
      </c>
      <c r="C18" s="19" t="n">
        <v>4000</v>
      </c>
      <c r="D18" s="19" t="n">
        <v>4000</v>
      </c>
      <c r="E18" s="19" t="n">
        <v>4000</v>
      </c>
      <c r="F18" s="19" t="n">
        <v>4000</v>
      </c>
      <c r="G18" s="19" t="n">
        <v>4000</v>
      </c>
      <c r="H18" s="19" t="n">
        <v>4000</v>
      </c>
      <c r="I18" s="19" t="n">
        <v>4000</v>
      </c>
      <c r="J18" s="19" t="n">
        <v>4000</v>
      </c>
      <c r="K18" s="19" t="n">
        <v>4000</v>
      </c>
      <c r="L18" s="19" t="n">
        <v>4000</v>
      </c>
      <c r="M18" s="19" t="n">
        <v>4000</v>
      </c>
    </row>
    <row r="19">
      <c r="A19" s="18" t="inlineStr">
        <is>
          <t>Marketing &amp; Advertising</t>
        </is>
      </c>
      <c r="B19" s="19" t="n">
        <v>2000</v>
      </c>
      <c r="C19" s="19" t="n">
        <v>2200</v>
      </c>
      <c r="D19" s="19" t="n">
        <v>2500</v>
      </c>
      <c r="E19" s="19" t="n">
        <v>2000</v>
      </c>
      <c r="F19" s="19" t="n">
        <v>3000</v>
      </c>
      <c r="G19" s="19" t="n">
        <v>3500</v>
      </c>
      <c r="H19" s="19" t="n">
        <v>3000</v>
      </c>
      <c r="I19" s="19" t="n">
        <v>4000</v>
      </c>
      <c r="J19" s="19" t="n">
        <v>4000</v>
      </c>
      <c r="K19" s="19" t="n">
        <v>3500</v>
      </c>
      <c r="L19" s="19" t="n">
        <v>5000</v>
      </c>
      <c r="M19" s="19" t="n">
        <v>6000</v>
      </c>
    </row>
    <row r="20">
      <c r="A20" s="18" t="inlineStr">
        <is>
          <t>Software &amp; Technology</t>
        </is>
      </c>
      <c r="B20" s="19" t="n">
        <v>1500</v>
      </c>
      <c r="C20" s="19" t="n">
        <v>1500</v>
      </c>
      <c r="D20" s="19" t="n">
        <v>1500</v>
      </c>
      <c r="E20" s="19" t="n">
        <v>1500</v>
      </c>
      <c r="F20" s="19" t="n">
        <v>1500</v>
      </c>
      <c r="G20" s="19" t="n">
        <v>1500</v>
      </c>
      <c r="H20" s="19" t="n">
        <v>1500</v>
      </c>
      <c r="I20" s="19" t="n">
        <v>1500</v>
      </c>
      <c r="J20" s="19" t="n">
        <v>1500</v>
      </c>
      <c r="K20" s="19" t="n">
        <v>1500</v>
      </c>
      <c r="L20" s="19" t="n">
        <v>1500</v>
      </c>
      <c r="M20" s="19" t="n">
        <v>1500</v>
      </c>
    </row>
    <row r="21">
      <c r="A21" s="18" t="inlineStr">
        <is>
          <t>Insurance</t>
        </is>
      </c>
      <c r="B21" s="19" t="n">
        <v>1000</v>
      </c>
      <c r="C21" s="19" t="n">
        <v>1000</v>
      </c>
      <c r="D21" s="19" t="n">
        <v>1000</v>
      </c>
      <c r="E21" s="19" t="n">
        <v>1000</v>
      </c>
      <c r="F21" s="19" t="n">
        <v>1000</v>
      </c>
      <c r="G21" s="19" t="n">
        <v>1000</v>
      </c>
      <c r="H21" s="19" t="n">
        <v>1000</v>
      </c>
      <c r="I21" s="19" t="n">
        <v>1000</v>
      </c>
      <c r="J21" s="19" t="n">
        <v>1000</v>
      </c>
      <c r="K21" s="19" t="n">
        <v>1000</v>
      </c>
      <c r="L21" s="19" t="n">
        <v>1000</v>
      </c>
      <c r="M21" s="19" t="n">
        <v>1000</v>
      </c>
    </row>
    <row r="22">
      <c r="A22" s="18" t="inlineStr">
        <is>
          <t>Professional Services</t>
        </is>
      </c>
      <c r="B22" s="19" t="n">
        <v>800</v>
      </c>
      <c r="C22" s="19" t="n">
        <v>800</v>
      </c>
      <c r="D22" s="19" t="n">
        <v>1000</v>
      </c>
      <c r="E22" s="19" t="n">
        <v>800</v>
      </c>
      <c r="F22" s="19" t="n">
        <v>1000</v>
      </c>
      <c r="G22" s="19" t="n">
        <v>1200</v>
      </c>
      <c r="H22" s="19" t="n">
        <v>1000</v>
      </c>
      <c r="I22" s="19" t="n">
        <v>1200</v>
      </c>
      <c r="J22" s="19" t="n">
        <v>1500</v>
      </c>
      <c r="K22" s="19" t="n">
        <v>1200</v>
      </c>
      <c r="L22" s="19" t="n">
        <v>1500</v>
      </c>
      <c r="M22" s="19" t="n">
        <v>2000</v>
      </c>
    </row>
    <row r="23">
      <c r="A23" s="18" t="inlineStr">
        <is>
          <t>Office Supplies</t>
        </is>
      </c>
      <c r="B23" s="19" t="n">
        <v>300</v>
      </c>
      <c r="C23" s="19" t="n">
        <v>350</v>
      </c>
      <c r="D23" s="19" t="n">
        <v>300</v>
      </c>
      <c r="E23" s="19" t="n">
        <v>400</v>
      </c>
      <c r="F23" s="19" t="n">
        <v>350</v>
      </c>
      <c r="G23" s="19" t="n">
        <v>300</v>
      </c>
      <c r="H23" s="19" t="n">
        <v>400</v>
      </c>
      <c r="I23" s="19" t="n">
        <v>350</v>
      </c>
      <c r="J23" s="19" t="n">
        <v>300</v>
      </c>
      <c r="K23" s="19" t="n">
        <v>400</v>
      </c>
      <c r="L23" s="19" t="n">
        <v>350</v>
      </c>
      <c r="M23" s="19" t="n">
        <v>500</v>
      </c>
    </row>
    <row r="24">
      <c r="A24" s="18" t="inlineStr">
        <is>
          <t>Travel &amp; Entertainment</t>
        </is>
      </c>
      <c r="B24" s="19" t="n">
        <v>500</v>
      </c>
      <c r="C24" s="19" t="n">
        <v>600</v>
      </c>
      <c r="D24" s="19" t="n">
        <v>800</v>
      </c>
      <c r="E24" s="19" t="n">
        <v>500</v>
      </c>
      <c r="F24" s="19" t="n">
        <v>1000</v>
      </c>
      <c r="G24" s="19" t="n">
        <v>1200</v>
      </c>
      <c r="H24" s="19" t="n">
        <v>800</v>
      </c>
      <c r="I24" s="19" t="n">
        <v>1500</v>
      </c>
      <c r="J24" s="19" t="n">
        <v>1000</v>
      </c>
      <c r="K24" s="19" t="n">
        <v>800</v>
      </c>
      <c r="L24" s="19" t="n">
        <v>1200</v>
      </c>
      <c r="M24" s="19" t="n">
        <v>2000</v>
      </c>
    </row>
  </sheetData>
  <mergeCells count="4">
    <mergeCell ref="A4:M4"/>
    <mergeCell ref="A16:M16"/>
    <mergeCell ref="A11:M11"/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N40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  <c r="K1" s="21" t="n"/>
      <c r="L1" s="21" t="n"/>
      <c r="M1" s="21" t="n"/>
      <c r="N1" s="21" t="n"/>
    </row>
    <row r="3" ht="28" customHeight="1">
      <c r="A3" s="15" t="inlineStr"/>
      <c r="B3" s="15" t="inlineStr">
        <is>
          <t>Jan</t>
        </is>
      </c>
      <c r="C3" s="15" t="inlineStr">
        <is>
          <t>Feb</t>
        </is>
      </c>
      <c r="D3" s="15" t="inlineStr">
        <is>
          <t>Mar</t>
        </is>
      </c>
      <c r="E3" s="15" t="inlineStr">
        <is>
          <t>Apr</t>
        </is>
      </c>
      <c r="F3" s="15" t="inlineStr">
        <is>
          <t>May</t>
        </is>
      </c>
      <c r="G3" s="15" t="inlineStr">
        <is>
          <t>Jun</t>
        </is>
      </c>
      <c r="H3" s="15" t="inlineStr">
        <is>
          <t>Jul</t>
        </is>
      </c>
      <c r="I3" s="15" t="inlineStr">
        <is>
          <t>Aug</t>
        </is>
      </c>
      <c r="J3" s="15" t="inlineStr">
        <is>
          <t>Sep</t>
        </is>
      </c>
      <c r="K3" s="15" t="inlineStr">
        <is>
          <t>Oct</t>
        </is>
      </c>
      <c r="L3" s="15" t="inlineStr">
        <is>
          <t>Nov</t>
        </is>
      </c>
      <c r="M3" s="15" t="inlineStr">
        <is>
          <t>Dec</t>
        </is>
      </c>
      <c r="N3" s="24" t="inlineStr">
        <is>
          <t>ANNUAL</t>
        </is>
      </c>
    </row>
    <row r="4" ht="28" customHeight="1">
      <c r="A4" s="16" t="inlineStr">
        <is>
          <t xml:space="preserve">  REVENUE</t>
        </is>
      </c>
      <c r="B4" s="17" t="n"/>
      <c r="C4" s="17" t="n"/>
      <c r="D4" s="17" t="n"/>
      <c r="E4" s="17" t="n"/>
      <c r="F4" s="17" t="n"/>
      <c r="G4" s="17" t="n"/>
      <c r="H4" s="17" t="n"/>
      <c r="I4" s="17" t="n"/>
      <c r="J4" s="17" t="n"/>
      <c r="K4" s="17" t="n"/>
      <c r="L4" s="17" t="n"/>
      <c r="M4" s="17" t="n"/>
      <c r="N4" s="17" t="n"/>
    </row>
    <row r="5">
      <c r="A5" s="25" t="inlineStr">
        <is>
          <t>Total Revenue</t>
        </is>
      </c>
      <c r="B5" s="26">
        <f>SUM(INPUT!B5:B9)</f>
        <v/>
      </c>
      <c r="C5" s="26">
        <f>SUM(INPUT!C5:C9)</f>
        <v/>
      </c>
      <c r="D5" s="26">
        <f>SUM(INPUT!D5:D9)</f>
        <v/>
      </c>
      <c r="E5" s="26">
        <f>SUM(INPUT!E5:E9)</f>
        <v/>
      </c>
      <c r="F5" s="26">
        <f>SUM(INPUT!F5:F9)</f>
        <v/>
      </c>
      <c r="G5" s="26">
        <f>SUM(INPUT!G5:G9)</f>
        <v/>
      </c>
      <c r="H5" s="26">
        <f>SUM(INPUT!H5:H9)</f>
        <v/>
      </c>
      <c r="I5" s="26">
        <f>SUM(INPUT!I5:I9)</f>
        <v/>
      </c>
      <c r="J5" s="26">
        <f>SUM(INPUT!J5:J9)</f>
        <v/>
      </c>
      <c r="K5" s="26">
        <f>SUM(INPUT!K5:K9)</f>
        <v/>
      </c>
      <c r="L5" s="26">
        <f>SUM(INPUT!L5:L9)</f>
        <v/>
      </c>
      <c r="M5" s="26">
        <f>SUM(INPUT!M5:M9)</f>
        <v/>
      </c>
      <c r="N5" s="27">
        <f>SUM(B5:M5)</f>
        <v/>
      </c>
    </row>
    <row r="7">
      <c r="A7" s="25" t="inlineStr">
        <is>
          <t>Total COGS</t>
        </is>
      </c>
      <c r="B7" s="28">
        <f>SUM(INPUT!B12:B14)</f>
        <v/>
      </c>
      <c r="C7" s="28">
        <f>SUM(INPUT!C12:C14)</f>
        <v/>
      </c>
      <c r="D7" s="28">
        <f>SUM(INPUT!D12:D14)</f>
        <v/>
      </c>
      <c r="E7" s="28">
        <f>SUM(INPUT!E12:E14)</f>
        <v/>
      </c>
      <c r="F7" s="28">
        <f>SUM(INPUT!F12:F14)</f>
        <v/>
      </c>
      <c r="G7" s="28">
        <f>SUM(INPUT!G12:G14)</f>
        <v/>
      </c>
      <c r="H7" s="28">
        <f>SUM(INPUT!H12:H14)</f>
        <v/>
      </c>
      <c r="I7" s="28">
        <f>SUM(INPUT!I12:I14)</f>
        <v/>
      </c>
      <c r="J7" s="28">
        <f>SUM(INPUT!J12:J14)</f>
        <v/>
      </c>
      <c r="K7" s="28">
        <f>SUM(INPUT!K12:K14)</f>
        <v/>
      </c>
      <c r="L7" s="28">
        <f>SUM(INPUT!L12:L14)</f>
        <v/>
      </c>
      <c r="M7" s="28">
        <f>SUM(INPUT!M12:M14)</f>
        <v/>
      </c>
      <c r="N7" s="29">
        <f>SUM(B7:M7)</f>
        <v/>
      </c>
    </row>
    <row r="9">
      <c r="A9" s="25" t="inlineStr">
        <is>
          <t>Gross Profit</t>
        </is>
      </c>
      <c r="B9" s="26">
        <f>B5-B7</f>
        <v/>
      </c>
      <c r="C9" s="26">
        <f>C5-C7</f>
        <v/>
      </c>
      <c r="D9" s="26">
        <f>D5-D7</f>
        <v/>
      </c>
      <c r="E9" s="26">
        <f>E5-E7</f>
        <v/>
      </c>
      <c r="F9" s="26">
        <f>F5-F7</f>
        <v/>
      </c>
      <c r="G9" s="26">
        <f>G5-G7</f>
        <v/>
      </c>
      <c r="H9" s="26">
        <f>H5-H7</f>
        <v/>
      </c>
      <c r="I9" s="26">
        <f>I5-I7</f>
        <v/>
      </c>
      <c r="J9" s="26">
        <f>J5-J7</f>
        <v/>
      </c>
      <c r="K9" s="26">
        <f>K5-K7</f>
        <v/>
      </c>
      <c r="L9" s="26">
        <f>L5-L7</f>
        <v/>
      </c>
      <c r="M9" s="26">
        <f>M5-M7</f>
        <v/>
      </c>
      <c r="N9" s="27">
        <f>SUM(B9:M9)</f>
        <v/>
      </c>
    </row>
    <row r="10">
      <c r="A10" s="25" t="inlineStr">
        <is>
          <t>Gross Margin %</t>
        </is>
      </c>
      <c r="B10" s="30">
        <f>IF(B5=0,0,B9/B5)</f>
        <v/>
      </c>
      <c r="C10" s="30">
        <f>IF(C5=0,0,C9/C5)</f>
        <v/>
      </c>
      <c r="D10" s="30">
        <f>IF(D5=0,0,D9/D5)</f>
        <v/>
      </c>
      <c r="E10" s="30">
        <f>IF(E5=0,0,E9/E5)</f>
        <v/>
      </c>
      <c r="F10" s="30">
        <f>IF(F5=0,0,F9/F5)</f>
        <v/>
      </c>
      <c r="G10" s="30">
        <f>IF(G5=0,0,G9/G5)</f>
        <v/>
      </c>
      <c r="H10" s="30">
        <f>IF(H5=0,0,H9/H5)</f>
        <v/>
      </c>
      <c r="I10" s="30">
        <f>IF(I5=0,0,I9/I5)</f>
        <v/>
      </c>
      <c r="J10" s="30">
        <f>IF(J5=0,0,J9/J5)</f>
        <v/>
      </c>
      <c r="K10" s="30">
        <f>IF(K5=0,0,K9/K5)</f>
        <v/>
      </c>
      <c r="L10" s="30">
        <f>IF(L5=0,0,L9/L5)</f>
        <v/>
      </c>
      <c r="M10" s="30">
        <f>IF(M5=0,0,M9/M5)</f>
        <v/>
      </c>
      <c r="N10" s="31">
        <f>IF(N5=0,0,N9/N5)</f>
        <v/>
      </c>
    </row>
    <row r="11" ht="28" customHeight="1">
      <c r="A11" s="22" t="inlineStr">
        <is>
          <t xml:space="preserve">  OPERATING EXPENSES</t>
        </is>
      </c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  <c r="K11" s="23" t="n"/>
      <c r="L11" s="23" t="n"/>
      <c r="M11" s="23" t="n"/>
      <c r="N11" s="23" t="n"/>
    </row>
    <row r="12">
      <c r="A12" s="25" t="inlineStr">
        <is>
          <t>Total OpEx</t>
        </is>
      </c>
      <c r="B12" s="28">
        <f>SUM(INPUT!B17:B24)</f>
        <v/>
      </c>
      <c r="C12" s="28">
        <f>SUM(INPUT!C17:C24)</f>
        <v/>
      </c>
      <c r="D12" s="28">
        <f>SUM(INPUT!D17:D24)</f>
        <v/>
      </c>
      <c r="E12" s="28">
        <f>SUM(INPUT!E17:E24)</f>
        <v/>
      </c>
      <c r="F12" s="28">
        <f>SUM(INPUT!F17:F24)</f>
        <v/>
      </c>
      <c r="G12" s="28">
        <f>SUM(INPUT!G17:G24)</f>
        <v/>
      </c>
      <c r="H12" s="28">
        <f>SUM(INPUT!H17:H24)</f>
        <v/>
      </c>
      <c r="I12" s="28">
        <f>SUM(INPUT!I17:I24)</f>
        <v/>
      </c>
      <c r="J12" s="28">
        <f>SUM(INPUT!J17:J24)</f>
        <v/>
      </c>
      <c r="K12" s="28">
        <f>SUM(INPUT!K17:K24)</f>
        <v/>
      </c>
      <c r="L12" s="28">
        <f>SUM(INPUT!L17:L24)</f>
        <v/>
      </c>
      <c r="M12" s="28">
        <f>SUM(INPUT!M17:M24)</f>
        <v/>
      </c>
      <c r="N12" s="29">
        <f>SUM(B12:M12)</f>
        <v/>
      </c>
    </row>
    <row r="14">
      <c r="A14" s="25" t="inlineStr">
        <is>
          <t>Operating Income (EBIT)</t>
        </is>
      </c>
      <c r="B14" s="26">
        <f>B9-B12</f>
        <v/>
      </c>
      <c r="C14" s="26">
        <f>C9-C12</f>
        <v/>
      </c>
      <c r="D14" s="26">
        <f>D9-D12</f>
        <v/>
      </c>
      <c r="E14" s="26">
        <f>E9-E12</f>
        <v/>
      </c>
      <c r="F14" s="26">
        <f>F9-F12</f>
        <v/>
      </c>
      <c r="G14" s="26">
        <f>G9-G12</f>
        <v/>
      </c>
      <c r="H14" s="26">
        <f>H9-H12</f>
        <v/>
      </c>
      <c r="I14" s="26">
        <f>I9-I12</f>
        <v/>
      </c>
      <c r="J14" s="26">
        <f>J9-J12</f>
        <v/>
      </c>
      <c r="K14" s="26">
        <f>K9-K12</f>
        <v/>
      </c>
      <c r="L14" s="26">
        <f>L9-L12</f>
        <v/>
      </c>
      <c r="M14" s="26">
        <f>M9-M12</f>
        <v/>
      </c>
      <c r="N14" s="27">
        <f>SUM(B14:M14)</f>
        <v/>
      </c>
    </row>
    <row r="15">
      <c r="A15" s="25" t="inlineStr">
        <is>
          <t>Operating Margin %</t>
        </is>
      </c>
      <c r="B15" s="30">
        <f>IF(B5=0,0,B14/B5)</f>
        <v/>
      </c>
      <c r="C15" s="30">
        <f>IF(C5=0,0,C14/C5)</f>
        <v/>
      </c>
      <c r="D15" s="30">
        <f>IF(D5=0,0,D14/D5)</f>
        <v/>
      </c>
      <c r="E15" s="30">
        <f>IF(E5=0,0,E14/E5)</f>
        <v/>
      </c>
      <c r="F15" s="30">
        <f>IF(F5=0,0,F14/F5)</f>
        <v/>
      </c>
      <c r="G15" s="30">
        <f>IF(G5=0,0,G14/G5)</f>
        <v/>
      </c>
      <c r="H15" s="30">
        <f>IF(H5=0,0,H14/H5)</f>
        <v/>
      </c>
      <c r="I15" s="30">
        <f>IF(I5=0,0,I14/I5)</f>
        <v/>
      </c>
      <c r="J15" s="30">
        <f>IF(J5=0,0,J14/J5)</f>
        <v/>
      </c>
      <c r="K15" s="30">
        <f>IF(K5=0,0,K14/K5)</f>
        <v/>
      </c>
      <c r="L15" s="30">
        <f>IF(L5=0,0,L14/L5)</f>
        <v/>
      </c>
      <c r="M15" s="30">
        <f>IF(M5=0,0,M14/M5)</f>
        <v/>
      </c>
      <c r="N15" s="31">
        <f>IF(N5=0,0,N14/N5)</f>
        <v/>
      </c>
    </row>
    <row r="16" ht="28" customHeight="1">
      <c r="A16" s="32" t="inlineStr">
        <is>
          <t xml:space="preserve">  BELOW THE LINE</t>
        </is>
      </c>
      <c r="B16" s="33" t="n"/>
      <c r="C16" s="33" t="n"/>
      <c r="D16" s="33" t="n"/>
      <c r="E16" s="33" t="n"/>
      <c r="F16" s="33" t="n"/>
      <c r="G16" s="33" t="n"/>
      <c r="H16" s="33" t="n"/>
      <c r="I16" s="33" t="n"/>
      <c r="J16" s="33" t="n"/>
      <c r="K16" s="33" t="n"/>
      <c r="L16" s="33" t="n"/>
      <c r="M16" s="33" t="n"/>
      <c r="N16" s="33" t="n"/>
    </row>
    <row r="17">
      <c r="A17" s="25" t="inlineStr">
        <is>
          <t>Interest Expense</t>
        </is>
      </c>
      <c r="B17" s="28">
        <f>CONFIG!B5/12</f>
        <v/>
      </c>
      <c r="C17" s="28">
        <f>CONFIG!B5/12</f>
        <v/>
      </c>
      <c r="D17" s="28">
        <f>CONFIG!B5/12</f>
        <v/>
      </c>
      <c r="E17" s="28">
        <f>CONFIG!B5/12</f>
        <v/>
      </c>
      <c r="F17" s="28">
        <f>CONFIG!B5/12</f>
        <v/>
      </c>
      <c r="G17" s="28">
        <f>CONFIG!B5/12</f>
        <v/>
      </c>
      <c r="H17" s="28">
        <f>CONFIG!B5/12</f>
        <v/>
      </c>
      <c r="I17" s="28">
        <f>CONFIG!B5/12</f>
        <v/>
      </c>
      <c r="J17" s="28">
        <f>CONFIG!B5/12</f>
        <v/>
      </c>
      <c r="K17" s="28">
        <f>CONFIG!B5/12</f>
        <v/>
      </c>
      <c r="L17" s="28">
        <f>CONFIG!B5/12</f>
        <v/>
      </c>
      <c r="M17" s="28">
        <f>CONFIG!B5/12</f>
        <v/>
      </c>
      <c r="N17" s="29">
        <f>SUM(B17:M17)</f>
        <v/>
      </c>
    </row>
    <row r="18">
      <c r="A18" s="25" t="inlineStr">
        <is>
          <t>Earnings Before Tax</t>
        </is>
      </c>
      <c r="B18" s="26">
        <f>B14-B17</f>
        <v/>
      </c>
      <c r="C18" s="26">
        <f>C14-C17</f>
        <v/>
      </c>
      <c r="D18" s="26">
        <f>D14-D17</f>
        <v/>
      </c>
      <c r="E18" s="26">
        <f>E14-E17</f>
        <v/>
      </c>
      <c r="F18" s="26">
        <f>F14-F17</f>
        <v/>
      </c>
      <c r="G18" s="26">
        <f>G14-G17</f>
        <v/>
      </c>
      <c r="H18" s="26">
        <f>H14-H17</f>
        <v/>
      </c>
      <c r="I18" s="26">
        <f>I14-I17</f>
        <v/>
      </c>
      <c r="J18" s="26">
        <f>J14-J17</f>
        <v/>
      </c>
      <c r="K18" s="26">
        <f>K14-K17</f>
        <v/>
      </c>
      <c r="L18" s="26">
        <f>L14-L17</f>
        <v/>
      </c>
      <c r="M18" s="26">
        <f>M14-M17</f>
        <v/>
      </c>
      <c r="N18" s="27">
        <f>SUM(B18:M18)</f>
        <v/>
      </c>
    </row>
    <row r="19">
      <c r="A19" s="25" t="inlineStr">
        <is>
          <t>Effective Tax Rate</t>
        </is>
      </c>
      <c r="B19" s="30">
        <f>CONFIG!B3+CONFIG!B4</f>
        <v/>
      </c>
    </row>
    <row r="20">
      <c r="A20" s="25" t="inlineStr">
        <is>
          <t>Income Tax</t>
        </is>
      </c>
      <c r="B20" s="28">
        <f>IF(B18&gt;0,B18*$B$19,0)</f>
        <v/>
      </c>
      <c r="C20" s="28">
        <f>IF(C18&gt;0,C18*$B$19,0)</f>
        <v/>
      </c>
      <c r="D20" s="28">
        <f>IF(D18&gt;0,D18*$B$19,0)</f>
        <v/>
      </c>
      <c r="E20" s="28">
        <f>IF(E18&gt;0,E18*$B$19,0)</f>
        <v/>
      </c>
      <c r="F20" s="28">
        <f>IF(F18&gt;0,F18*$B$19,0)</f>
        <v/>
      </c>
      <c r="G20" s="28">
        <f>IF(G18&gt;0,G18*$B$19,0)</f>
        <v/>
      </c>
      <c r="H20" s="28">
        <f>IF(H18&gt;0,H18*$B$19,0)</f>
        <v/>
      </c>
      <c r="I20" s="28">
        <f>IF(I18&gt;0,I18*$B$19,0)</f>
        <v/>
      </c>
      <c r="J20" s="28">
        <f>IF(J18&gt;0,J18*$B$19,0)</f>
        <v/>
      </c>
      <c r="K20" s="28">
        <f>IF(K18&gt;0,K18*$B$19,0)</f>
        <v/>
      </c>
      <c r="L20" s="28">
        <f>IF(L18&gt;0,L18*$B$19,0)</f>
        <v/>
      </c>
      <c r="M20" s="28">
        <f>IF(M18&gt;0,M18*$B$19,0)</f>
        <v/>
      </c>
      <c r="N20" s="29">
        <f>SUM(B20:M20)</f>
        <v/>
      </c>
    </row>
    <row r="22">
      <c r="A22" s="25" t="inlineStr">
        <is>
          <t>Net Income</t>
        </is>
      </c>
      <c r="B22" s="26">
        <f>B18-B20</f>
        <v/>
      </c>
      <c r="C22" s="26">
        <f>C18-C20</f>
        <v/>
      </c>
      <c r="D22" s="26">
        <f>D18-D20</f>
        <v/>
      </c>
      <c r="E22" s="26">
        <f>E18-E20</f>
        <v/>
      </c>
      <c r="F22" s="26">
        <f>F18-F20</f>
        <v/>
      </c>
      <c r="G22" s="26">
        <f>G18-G20</f>
        <v/>
      </c>
      <c r="H22" s="26">
        <f>H18-H20</f>
        <v/>
      </c>
      <c r="I22" s="26">
        <f>I18-I20</f>
        <v/>
      </c>
      <c r="J22" s="26">
        <f>J18-J20</f>
        <v/>
      </c>
      <c r="K22" s="26">
        <f>K18-K20</f>
        <v/>
      </c>
      <c r="L22" s="26">
        <f>L18-L20</f>
        <v/>
      </c>
      <c r="M22" s="26">
        <f>M18-M20</f>
        <v/>
      </c>
      <c r="N22" s="27">
        <f>SUM(B22:M22)</f>
        <v/>
      </c>
    </row>
    <row r="23">
      <c r="A23" s="25" t="inlineStr">
        <is>
          <t>Net Margin %</t>
        </is>
      </c>
      <c r="B23" s="30">
        <f>IF(B5=0,0,B22/B5)</f>
        <v/>
      </c>
      <c r="C23" s="30">
        <f>IF(C5=0,0,C22/C5)</f>
        <v/>
      </c>
      <c r="D23" s="30">
        <f>IF(D5=0,0,D22/D5)</f>
        <v/>
      </c>
      <c r="E23" s="30">
        <f>IF(E5=0,0,E22/E5)</f>
        <v/>
      </c>
      <c r="F23" s="30">
        <f>IF(F5=0,0,F22/F5)</f>
        <v/>
      </c>
      <c r="G23" s="30">
        <f>IF(G5=0,0,G22/G5)</f>
        <v/>
      </c>
      <c r="H23" s="30">
        <f>IF(H5=0,0,H22/H5)</f>
        <v/>
      </c>
      <c r="I23" s="30">
        <f>IF(I5=0,0,I22/I5)</f>
        <v/>
      </c>
      <c r="J23" s="30">
        <f>IF(J5=0,0,J22/J5)</f>
        <v/>
      </c>
      <c r="K23" s="30">
        <f>IF(K5=0,0,K22/K5)</f>
        <v/>
      </c>
      <c r="L23" s="30">
        <f>IF(L5=0,0,L22/L5)</f>
        <v/>
      </c>
      <c r="M23" s="30">
        <f>IF(M5=0,0,M22/M5)</f>
        <v/>
      </c>
      <c r="N23" s="31">
        <f>IF(N5=0,0,N22/N5)</f>
        <v/>
      </c>
    </row>
    <row r="25" ht="28" customHeight="1">
      <c r="A25" s="34" t="inlineStr">
        <is>
          <t xml:space="preserve">  MONTH-OVER-MONTH GROWTH</t>
        </is>
      </c>
      <c r="B25" s="35" t="n"/>
      <c r="C25" s="35" t="n"/>
      <c r="D25" s="35" t="n"/>
      <c r="E25" s="35" t="n"/>
      <c r="F25" s="35" t="n"/>
      <c r="G25" s="35" t="n"/>
      <c r="H25" s="35" t="n"/>
      <c r="I25" s="35" t="n"/>
      <c r="J25" s="35" t="n"/>
      <c r="K25" s="35" t="n"/>
      <c r="L25" s="35" t="n"/>
      <c r="M25" s="35" t="n"/>
      <c r="N25" s="35" t="n"/>
    </row>
    <row r="26">
      <c r="A26" s="25" t="inlineStr">
        <is>
          <t>Revenue MoM %</t>
        </is>
      </c>
      <c r="B26" s="36" t="inlineStr"/>
      <c r="C26" s="30">
        <f>IF(B5=0,0,(C5-B5)/B5)</f>
        <v/>
      </c>
      <c r="D26" s="30">
        <f>IF(C5=0,0,(D5-C5)/C5)</f>
        <v/>
      </c>
      <c r="E26" s="30">
        <f>IF(D5=0,0,(E5-D5)/D5)</f>
        <v/>
      </c>
      <c r="F26" s="30">
        <f>IF(E5=0,0,(F5-E5)/E5)</f>
        <v/>
      </c>
      <c r="G26" s="30">
        <f>IF(F5=0,0,(G5-F5)/F5)</f>
        <v/>
      </c>
      <c r="H26" s="30">
        <f>IF(G5=0,0,(H5-G5)/G5)</f>
        <v/>
      </c>
      <c r="I26" s="30">
        <f>IF(H5=0,0,(I5-H5)/H5)</f>
        <v/>
      </c>
      <c r="J26" s="30">
        <f>IF(I5=0,0,(J5-I5)/I5)</f>
        <v/>
      </c>
      <c r="K26" s="30">
        <f>IF(J5=0,0,(K5-J5)/J5)</f>
        <v/>
      </c>
      <c r="L26" s="30">
        <f>IF(K5=0,0,(L5-K5)/K5)</f>
        <v/>
      </c>
      <c r="M26" s="30">
        <f>IF(L5=0,0,(M5-L5)/L5)</f>
        <v/>
      </c>
    </row>
    <row r="27">
      <c r="A27" s="25" t="inlineStr">
        <is>
          <t>Net Income MoM %</t>
        </is>
      </c>
      <c r="B27" s="36" t="inlineStr"/>
      <c r="C27" s="30">
        <f>IF(B22=0,0,(C22-B22)/B22)</f>
        <v/>
      </c>
      <c r="D27" s="30">
        <f>IF(C22=0,0,(D22-C22)/C22)</f>
        <v/>
      </c>
      <c r="E27" s="30">
        <f>IF(D22=0,0,(E22-D22)/D22)</f>
        <v/>
      </c>
      <c r="F27" s="30">
        <f>IF(E22=0,0,(F22-E22)/E22)</f>
        <v/>
      </c>
      <c r="G27" s="30">
        <f>IF(F22=0,0,(G22-F22)/F22)</f>
        <v/>
      </c>
      <c r="H27" s="30">
        <f>IF(G22=0,0,(H22-G22)/G22)</f>
        <v/>
      </c>
      <c r="I27" s="30">
        <f>IF(H22=0,0,(I22-H22)/H22)</f>
        <v/>
      </c>
      <c r="J27" s="30">
        <f>IF(I22=0,0,(J22-I22)/I22)</f>
        <v/>
      </c>
      <c r="K27" s="30">
        <f>IF(J22=0,0,(K22-J22)/J22)</f>
        <v/>
      </c>
      <c r="L27" s="30">
        <f>IF(K22=0,0,(L22-K22)/K22)</f>
        <v/>
      </c>
      <c r="M27" s="30">
        <f>IF(L22=0,0,(M22-L22)/L22)</f>
        <v/>
      </c>
    </row>
    <row r="29" ht="28" customHeight="1">
      <c r="A29" s="7" t="inlineStr">
        <is>
          <t xml:space="preserve">  YEAR-OVER-YEAR COMPARISON</t>
        </is>
      </c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  <c r="K29" s="8" t="n"/>
      <c r="L29" s="8" t="n"/>
      <c r="M29" s="8" t="n"/>
      <c r="N29" s="8" t="n"/>
    </row>
    <row r="30" ht="28" customHeight="1">
      <c r="A30" s="25" t="inlineStr">
        <is>
          <t>Revenue YoY Growth %</t>
        </is>
      </c>
      <c r="B30" s="37">
        <f>IF(CONFIG!B6=0,0,(N5-CONFIG!B6)/CONFIG!B6)</f>
        <v/>
      </c>
    </row>
    <row r="31" ht="28" customHeight="1">
      <c r="A31" s="25" t="inlineStr">
        <is>
          <t>Net Income YoY Growth %</t>
        </is>
      </c>
      <c r="B31" s="37">
        <f>IF(CONFIG!B7=0,0,(N22-CONFIG!B7)/CONFIG!B7)</f>
        <v/>
      </c>
    </row>
    <row r="33" ht="28" customHeight="1">
      <c r="A33" s="32" t="inlineStr">
        <is>
          <t xml:space="preserve">  SUMMARY METRICS</t>
        </is>
      </c>
      <c r="B33" s="33" t="n"/>
      <c r="C33" s="33" t="n"/>
      <c r="D33" s="33" t="n"/>
      <c r="E33" s="33" t="n"/>
      <c r="F33" s="33" t="n"/>
      <c r="G33" s="33" t="n"/>
      <c r="H33" s="33" t="n"/>
      <c r="I33" s="33" t="n"/>
      <c r="J33" s="33" t="n"/>
      <c r="K33" s="33" t="n"/>
      <c r="L33" s="33" t="n"/>
      <c r="M33" s="33" t="n"/>
      <c r="N33" s="33" t="n"/>
    </row>
    <row r="34" ht="28" customHeight="1">
      <c r="A34" s="25" t="inlineStr">
        <is>
          <t>Best Revenue Month</t>
        </is>
      </c>
      <c r="B34" s="38">
        <f>INDEX({"Jan","Feb","Mar","Apr","May","Jun","Jul","Aug","Sep","Oct","Nov","Dec"},MATCH(MAX(B5:M5),B5:M5,0))</f>
        <v/>
      </c>
    </row>
    <row r="35" ht="28" customHeight="1">
      <c r="A35" s="25" t="inlineStr">
        <is>
          <t>Best Net Income Month</t>
        </is>
      </c>
      <c r="B35" s="38">
        <f>INDEX({"Jan","Feb","Mar","Apr","May","Jun","Jul","Aug","Sep","Oct","Nov","Dec"},MATCH(MAX(B22:M22),B22:M22,0))</f>
        <v/>
      </c>
    </row>
    <row r="36" ht="28" customHeight="1">
      <c r="A36" s="25" t="inlineStr">
        <is>
          <t>Highest Gross Margin Month</t>
        </is>
      </c>
      <c r="B36" s="38">
        <f>INDEX({"Jan","Feb","Mar","Apr","May","Jun","Jul","Aug","Sep","Oct","Nov","Dec"},MATCH(MAX(B10:M10),B10:M10,0))</f>
        <v/>
      </c>
    </row>
    <row r="37" ht="28" customHeight="1">
      <c r="A37" s="25" t="inlineStr">
        <is>
          <t>Avg Monthly Revenue</t>
        </is>
      </c>
      <c r="B37" s="26">
        <f>AVERAGE(B5:M5)</f>
        <v/>
      </c>
    </row>
    <row r="38" ht="28" customHeight="1">
      <c r="A38" s="25" t="inlineStr">
        <is>
          <t>Avg Monthly Net Income</t>
        </is>
      </c>
      <c r="B38" s="26">
        <f>AVERAGE(B22:M22)</f>
        <v/>
      </c>
    </row>
    <row r="39" ht="28" customHeight="1">
      <c r="A39" s="25" t="inlineStr">
        <is>
          <t>Total Expenses (COGS+OpEx)</t>
        </is>
      </c>
      <c r="B39" s="26">
        <f>N7+N12</f>
        <v/>
      </c>
    </row>
    <row r="40" ht="28" customHeight="1">
      <c r="A40" s="25" t="inlineStr">
        <is>
          <t>Expense Ratio</t>
        </is>
      </c>
      <c r="B40" s="37">
        <f>IF(N5=0,0,(N7+N12)/N5)</f>
        <v/>
      </c>
    </row>
  </sheetData>
  <mergeCells count="7">
    <mergeCell ref="A4:N4"/>
    <mergeCell ref="A16:N16"/>
    <mergeCell ref="A29:N29"/>
    <mergeCell ref="A25:N25"/>
    <mergeCell ref="A33:N33"/>
    <mergeCell ref="A11:N11"/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9" t="inlineStr">
        <is>
          <t>PROFIT &amp; LOSS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INCOME STATEMENT SUMMARY</t>
        </is>
      </c>
      <c r="B4" s="17" t="n"/>
      <c r="C4" s="17" t="n"/>
      <c r="D4" s="17" t="n"/>
      <c r="E4" s="17" t="n"/>
    </row>
    <row r="5" ht="32" customHeight="1">
      <c r="A5" s="18" t="inlineStr">
        <is>
          <t>Total Revenue</t>
        </is>
      </c>
      <c r="B5" s="40">
        <f>LOGIC!N5</f>
        <v/>
      </c>
    </row>
    <row r="6" ht="32" customHeight="1">
      <c r="A6" s="18" t="inlineStr">
        <is>
          <t>Total COGS</t>
        </is>
      </c>
      <c r="B6" s="40">
        <f>LOGIC!N7</f>
        <v/>
      </c>
    </row>
    <row r="7" ht="32" customHeight="1">
      <c r="A7" s="18" t="inlineStr">
        <is>
          <t>Gross Profit</t>
        </is>
      </c>
      <c r="B7" s="40">
        <f>LOGIC!N9</f>
        <v/>
      </c>
    </row>
    <row r="8" ht="32" customHeight="1">
      <c r="A8" s="18" t="inlineStr">
        <is>
          <t>Gross Margin %</t>
        </is>
      </c>
      <c r="B8" s="41">
        <f>LOGIC!N10</f>
        <v/>
      </c>
    </row>
    <row r="10" ht="28" customHeight="1">
      <c r="A10" s="34" t="inlineStr">
        <is>
          <t xml:space="preserve">  OPERATING PERFORMANCE</t>
        </is>
      </c>
      <c r="B10" s="35" t="n"/>
      <c r="C10" s="35" t="n"/>
      <c r="D10" s="35" t="n"/>
      <c r="E10" s="35" t="n"/>
    </row>
    <row r="11" ht="32" customHeight="1">
      <c r="A11" s="18" t="inlineStr">
        <is>
          <t>Total Operating Expenses</t>
        </is>
      </c>
      <c r="B11" s="40">
        <f>LOGIC!N12</f>
        <v/>
      </c>
    </row>
    <row r="12" ht="32" customHeight="1">
      <c r="A12" s="18" t="inlineStr">
        <is>
          <t>Operating Income (EBIT)</t>
        </is>
      </c>
      <c r="B12" s="40">
        <f>LOGIC!N14</f>
        <v/>
      </c>
    </row>
    <row r="13" ht="32" customHeight="1">
      <c r="A13" s="18" t="inlineStr">
        <is>
          <t>Operating Margin %</t>
        </is>
      </c>
      <c r="B13" s="41">
        <f>LOGIC!N15</f>
        <v/>
      </c>
    </row>
    <row r="15" ht="28" customHeight="1">
      <c r="A15" s="13" t="inlineStr">
        <is>
          <t xml:space="preserve">  NET INCOME</t>
        </is>
      </c>
      <c r="B15" s="14" t="n"/>
      <c r="C15" s="14" t="n"/>
      <c r="D15" s="14" t="n"/>
      <c r="E15" s="14" t="n"/>
    </row>
    <row r="16" ht="32" customHeight="1">
      <c r="A16" s="18" t="inlineStr">
        <is>
          <t>Earnings Before Tax</t>
        </is>
      </c>
      <c r="B16" s="40">
        <f>LOGIC!N18</f>
        <v/>
      </c>
    </row>
    <row r="17" ht="32" customHeight="1">
      <c r="A17" s="18" t="inlineStr">
        <is>
          <t>Income Tax</t>
        </is>
      </c>
      <c r="B17" s="40">
        <f>LOGIC!N20</f>
        <v/>
      </c>
    </row>
    <row r="18" ht="32" customHeight="1">
      <c r="A18" s="18" t="inlineStr">
        <is>
          <t>Net Income</t>
        </is>
      </c>
      <c r="B18" s="42">
        <f>LOGIC!N22</f>
        <v/>
      </c>
    </row>
    <row r="19" ht="32" customHeight="1">
      <c r="A19" s="18" t="inlineStr">
        <is>
          <t>Net Margin %</t>
        </is>
      </c>
      <c r="B19" s="41">
        <f>LOGIC!N23</f>
        <v/>
      </c>
    </row>
    <row r="21" ht="28" customHeight="1">
      <c r="A21" s="7" t="inlineStr">
        <is>
          <t xml:space="preserve">  YOY COMPARISON</t>
        </is>
      </c>
      <c r="B21" s="8" t="n"/>
      <c r="C21" s="8" t="n"/>
      <c r="D21" s="8" t="n"/>
      <c r="E21" s="8" t="n"/>
    </row>
    <row r="22" ht="32" customHeight="1">
      <c r="A22" s="18" t="inlineStr">
        <is>
          <t>Revenue YoY Growth</t>
        </is>
      </c>
      <c r="B22" s="41">
        <f>LOGIC!B30</f>
        <v/>
      </c>
    </row>
    <row r="23" ht="32" customHeight="1">
      <c r="A23" s="18" t="inlineStr">
        <is>
          <t>Net Income YoY Growth</t>
        </is>
      </c>
      <c r="B23" s="41">
        <f>LOGIC!B31</f>
        <v/>
      </c>
    </row>
    <row r="25" ht="28" customHeight="1">
      <c r="A25" s="32" t="inlineStr">
        <is>
          <t xml:space="preserve">  KEY INSIGHTS</t>
        </is>
      </c>
      <c r="B25" s="33" t="n"/>
      <c r="C25" s="33" t="n"/>
      <c r="D25" s="33" t="n"/>
      <c r="E25" s="33" t="n"/>
    </row>
    <row r="26" ht="32" customHeight="1">
      <c r="A26" s="18" t="inlineStr">
        <is>
          <t>Best Revenue Month</t>
        </is>
      </c>
      <c r="B26" s="43">
        <f>LOGIC!B34</f>
        <v/>
      </c>
    </row>
    <row r="27" ht="32" customHeight="1">
      <c r="A27" s="18" t="inlineStr">
        <is>
          <t>Best Net Income Month</t>
        </is>
      </c>
      <c r="B27" s="43">
        <f>LOGIC!B35</f>
        <v/>
      </c>
    </row>
    <row r="28" ht="32" customHeight="1">
      <c r="A28" s="18" t="inlineStr">
        <is>
          <t>Avg Monthly Revenue</t>
        </is>
      </c>
      <c r="B28" s="40">
        <f>LOGIC!B37</f>
        <v/>
      </c>
    </row>
    <row r="29" ht="32" customHeight="1">
      <c r="A29" s="18" t="inlineStr">
        <is>
          <t>Expense Ratio</t>
        </is>
      </c>
      <c r="B29" s="41">
        <f>LOGIC!B40</f>
        <v/>
      </c>
    </row>
    <row r="30" ht="32" customHeight="1">
      <c r="A30" s="18" t="inlineStr">
        <is>
          <t>P&amp;L Health</t>
        </is>
      </c>
      <c r="B30" s="43">
        <f>IF(LOGIC!N23&gt;=0.1,"STRONG",IF(LOGIC!N23&gt;=0.05,"HEALTHY",IF(LOGIC!N23&gt;=0,"THIN","LOSS")))</f>
        <v/>
      </c>
    </row>
    <row r="33" ht="28" customHeight="1">
      <c r="A33" s="32" t="inlineStr">
        <is>
          <t xml:space="preserve">  MONTHLY P&amp;L OVERVIEW</t>
        </is>
      </c>
      <c r="B33" s="33" t="n"/>
      <c r="C33" s="33" t="n"/>
      <c r="D33" s="33" t="n"/>
      <c r="E33" s="33" t="n"/>
    </row>
    <row r="34" ht="32" customHeight="1">
      <c r="A34" s="44" t="inlineStr">
        <is>
          <t>Month</t>
        </is>
      </c>
      <c r="B34" s="44" t="inlineStr">
        <is>
          <t>Revenue</t>
        </is>
      </c>
      <c r="C34" s="44" t="inlineStr">
        <is>
          <t>Gross Profit</t>
        </is>
      </c>
      <c r="D34" s="44" t="inlineStr">
        <is>
          <t>Net Income</t>
        </is>
      </c>
      <c r="E34" s="44" t="inlineStr">
        <is>
          <t>Net Margin %</t>
        </is>
      </c>
    </row>
    <row r="35">
      <c r="A35" s="45" t="inlineStr">
        <is>
          <t>Jan</t>
        </is>
      </c>
      <c r="B35" s="46">
        <f>LOGIC!B5</f>
        <v/>
      </c>
      <c r="C35" s="46">
        <f>LOGIC!B9</f>
        <v/>
      </c>
      <c r="D35" s="47">
        <f>LOGIC!B22</f>
        <v/>
      </c>
      <c r="E35" s="48">
        <f>LOGIC!B23</f>
        <v/>
      </c>
    </row>
    <row r="36">
      <c r="A36" s="45" t="inlineStr">
        <is>
          <t>Feb</t>
        </is>
      </c>
      <c r="B36" s="46">
        <f>LOGIC!C5</f>
        <v/>
      </c>
      <c r="C36" s="46">
        <f>LOGIC!C9</f>
        <v/>
      </c>
      <c r="D36" s="47">
        <f>LOGIC!C22</f>
        <v/>
      </c>
      <c r="E36" s="48">
        <f>LOGIC!C23</f>
        <v/>
      </c>
    </row>
    <row r="37">
      <c r="A37" s="45" t="inlineStr">
        <is>
          <t>Mar</t>
        </is>
      </c>
      <c r="B37" s="46">
        <f>LOGIC!D5</f>
        <v/>
      </c>
      <c r="C37" s="46">
        <f>LOGIC!D9</f>
        <v/>
      </c>
      <c r="D37" s="47">
        <f>LOGIC!D22</f>
        <v/>
      </c>
      <c r="E37" s="48">
        <f>LOGIC!D23</f>
        <v/>
      </c>
    </row>
    <row r="38">
      <c r="A38" s="45" t="inlineStr">
        <is>
          <t>Apr</t>
        </is>
      </c>
      <c r="B38" s="46">
        <f>LOGIC!E5</f>
        <v/>
      </c>
      <c r="C38" s="46">
        <f>LOGIC!E9</f>
        <v/>
      </c>
      <c r="D38" s="47">
        <f>LOGIC!E22</f>
        <v/>
      </c>
      <c r="E38" s="48">
        <f>LOGIC!E23</f>
        <v/>
      </c>
    </row>
    <row r="39">
      <c r="A39" s="45" t="inlineStr">
        <is>
          <t>May</t>
        </is>
      </c>
      <c r="B39" s="46">
        <f>LOGIC!F5</f>
        <v/>
      </c>
      <c r="C39" s="46">
        <f>LOGIC!F9</f>
        <v/>
      </c>
      <c r="D39" s="47">
        <f>LOGIC!F22</f>
        <v/>
      </c>
      <c r="E39" s="48">
        <f>LOGIC!F23</f>
        <v/>
      </c>
    </row>
    <row r="40">
      <c r="A40" s="45" t="inlineStr">
        <is>
          <t>Jun</t>
        </is>
      </c>
      <c r="B40" s="46">
        <f>LOGIC!G5</f>
        <v/>
      </c>
      <c r="C40" s="46">
        <f>LOGIC!G9</f>
        <v/>
      </c>
      <c r="D40" s="47">
        <f>LOGIC!G22</f>
        <v/>
      </c>
      <c r="E40" s="48">
        <f>LOGIC!G23</f>
        <v/>
      </c>
    </row>
    <row r="41">
      <c r="A41" s="45" t="inlineStr">
        <is>
          <t>Jul</t>
        </is>
      </c>
      <c r="B41" s="46">
        <f>LOGIC!H5</f>
        <v/>
      </c>
      <c r="C41" s="46">
        <f>LOGIC!H9</f>
        <v/>
      </c>
      <c r="D41" s="47">
        <f>LOGIC!H22</f>
        <v/>
      </c>
      <c r="E41" s="48">
        <f>LOGIC!H23</f>
        <v/>
      </c>
    </row>
    <row r="42">
      <c r="A42" s="45" t="inlineStr">
        <is>
          <t>Aug</t>
        </is>
      </c>
      <c r="B42" s="46">
        <f>LOGIC!I5</f>
        <v/>
      </c>
      <c r="C42" s="46">
        <f>LOGIC!I9</f>
        <v/>
      </c>
      <c r="D42" s="47">
        <f>LOGIC!I22</f>
        <v/>
      </c>
      <c r="E42" s="48">
        <f>LOGIC!I23</f>
        <v/>
      </c>
    </row>
    <row r="43">
      <c r="A43" s="45" t="inlineStr">
        <is>
          <t>Sep</t>
        </is>
      </c>
      <c r="B43" s="46">
        <f>LOGIC!J5</f>
        <v/>
      </c>
      <c r="C43" s="46">
        <f>LOGIC!J9</f>
        <v/>
      </c>
      <c r="D43" s="47">
        <f>LOGIC!J22</f>
        <v/>
      </c>
      <c r="E43" s="48">
        <f>LOGIC!J23</f>
        <v/>
      </c>
    </row>
    <row r="44">
      <c r="A44" s="45" t="inlineStr">
        <is>
          <t>Oct</t>
        </is>
      </c>
      <c r="B44" s="46">
        <f>LOGIC!K5</f>
        <v/>
      </c>
      <c r="C44" s="46">
        <f>LOGIC!K9</f>
        <v/>
      </c>
      <c r="D44" s="47">
        <f>LOGIC!K22</f>
        <v/>
      </c>
      <c r="E44" s="48">
        <f>LOGIC!K23</f>
        <v/>
      </c>
    </row>
    <row r="45">
      <c r="A45" s="45" t="inlineStr">
        <is>
          <t>Nov</t>
        </is>
      </c>
      <c r="B45" s="46">
        <f>LOGIC!L5</f>
        <v/>
      </c>
      <c r="C45" s="46">
        <f>LOGIC!L9</f>
        <v/>
      </c>
      <c r="D45" s="47">
        <f>LOGIC!L22</f>
        <v/>
      </c>
      <c r="E45" s="48">
        <f>LOGIC!L23</f>
        <v/>
      </c>
    </row>
    <row r="46">
      <c r="A46" s="45" t="inlineStr">
        <is>
          <t>Dec</t>
        </is>
      </c>
      <c r="B46" s="46">
        <f>LOGIC!M5</f>
        <v/>
      </c>
      <c r="C46" s="46">
        <f>LOGIC!M9</f>
        <v/>
      </c>
      <c r="D46" s="47">
        <f>LOGIC!M22</f>
        <v/>
      </c>
      <c r="E46" s="48">
        <f>LOGIC!M23</f>
        <v/>
      </c>
    </row>
    <row r="48" ht="24" customHeight="1">
      <c r="A48" s="49" t="inlineStr">
        <is>
          <t>RangeLead.com  |  Premium B2B Lead Data  |  Free Download — rangelead.com/free-tools</t>
        </is>
      </c>
    </row>
  </sheetData>
  <mergeCells count="9">
    <mergeCell ref="A21:E21"/>
    <mergeCell ref="A4:E4"/>
    <mergeCell ref="A48:E48"/>
    <mergeCell ref="A2:E2"/>
    <mergeCell ref="A15:E15"/>
    <mergeCell ref="A10:E10"/>
    <mergeCell ref="A25:E25"/>
    <mergeCell ref="A33:E33"/>
    <mergeCell ref="A1:E1"/>
  </mergeCells>
  <conditionalFormatting sqref="B30">
    <cfRule type="cellIs" priority="1" operator="equal" dxfId="0">
      <formula>"STRONG"</formula>
    </cfRule>
    <cfRule type="cellIs" priority="2" operator="equal" dxfId="0">
      <formula>"HEALTHY"</formula>
    </cfRule>
    <cfRule type="cellIs" priority="3" operator="equal" dxfId="1">
      <formula>"THIN"</formula>
    </cfRule>
    <cfRule type="cellIs" priority="4" operator="equal" dxfId="2">
      <formula>"LOSS"</formula>
    </cfRule>
  </conditionalFormatting>
  <conditionalFormatting sqref="D35:D46">
    <cfRule type="cellIs" priority="5" operator="greaterThan" dxfId="0">
      <formula>0</formula>
    </cfRule>
    <cfRule type="cellIs" priority="6" operator="lessThan" dxfId="2">
      <formula>0</formula>
    </cfRule>
  </conditionalFormatting>
  <conditionalFormatting sqref="E35:E46">
    <cfRule type="cellIs" priority="7" operator="greaterThanOrEqual" dxfId="0">
      <formula>0.1</formula>
    </cfRule>
    <cfRule type="cellIs" priority="8" operator="between" dxfId="1">
      <formula>0.05</formula>
      <formula>0.099</formula>
    </cfRule>
    <cfRule type="cellIs" priority="9" operator="lessThan" dxfId="2">
      <formula>0.05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